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chick\Documents\School\CCAC School Stuff\Dat 102\Final Project\data used\"/>
    </mc:Choice>
  </mc:AlternateContent>
  <xr:revisionPtr revIDLastSave="0" documentId="13_ncr:1_{407DAEF0-0024-4CD8-9D25-418F1C8B3F3B}" xr6:coauthVersionLast="45" xr6:coauthVersionMax="45" xr10:uidLastSave="{00000000-0000-0000-0000-000000000000}"/>
  <bookViews>
    <workbookView xWindow="-120" yWindow="-120" windowWidth="24240" windowHeight="13140" activeTab="2" xr2:uid="{4047B313-E582-4969-B917-745EC2B8644D}"/>
  </bookViews>
  <sheets>
    <sheet name="original" sheetId="1" r:id="rId1"/>
    <sheet name="working" sheetId="2" r:id="rId2"/>
    <sheet name="plots" sheetId="3" r:id="rId3"/>
  </sheets>
  <definedNames>
    <definedName name="NC_EST2005_02">#REF!</definedName>
    <definedName name="_xlnm.Print_Area" localSheetId="0">original!$A$1:$U$51</definedName>
    <definedName name="_xlnm.Print_Area" localSheetId="1">working!$A$1:$U$51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54" i="2" l="1"/>
  <c r="AC55" i="2"/>
  <c r="AC53" i="2"/>
  <c r="AB55" i="2"/>
  <c r="AB54" i="2"/>
  <c r="AB53" i="2"/>
  <c r="Y58" i="2"/>
  <c r="Y57" i="2"/>
  <c r="Y56" i="2"/>
  <c r="Y55" i="2"/>
  <c r="Y54" i="2"/>
  <c r="Y53" i="2"/>
  <c r="AA9" i="2"/>
  <c r="AA10" i="2"/>
  <c r="AA11" i="2"/>
  <c r="AA12" i="2"/>
  <c r="AA13" i="2"/>
  <c r="AA8" i="2"/>
  <c r="AD47" i="2" l="1"/>
  <c r="AC47" i="2"/>
  <c r="AB47" i="2"/>
  <c r="Z47" i="2"/>
  <c r="Y47" i="2"/>
  <c r="X47" i="2"/>
  <c r="W47" i="2"/>
  <c r="V47" i="2"/>
  <c r="U47" i="2"/>
  <c r="T47" i="2"/>
  <c r="S47" i="2"/>
  <c r="R47" i="2"/>
  <c r="Q47" i="2"/>
  <c r="P47" i="2"/>
  <c r="O47" i="2"/>
  <c r="N47" i="2"/>
  <c r="M47" i="2"/>
  <c r="L47" i="2"/>
  <c r="K47" i="2"/>
  <c r="J47" i="2"/>
  <c r="AD37" i="2"/>
  <c r="AC37" i="2"/>
  <c r="AB37" i="2"/>
  <c r="Z37" i="2"/>
  <c r="Y37" i="2"/>
  <c r="W37" i="2"/>
  <c r="V37" i="2"/>
  <c r="R37" i="2"/>
  <c r="Z36" i="2"/>
  <c r="AD28" i="2"/>
  <c r="AC28" i="2"/>
  <c r="AB28" i="2"/>
  <c r="Z28" i="2"/>
  <c r="Y28" i="2"/>
  <c r="X28" i="2"/>
  <c r="W28" i="2"/>
  <c r="V28" i="2"/>
  <c r="R28" i="2"/>
  <c r="Q28" i="2"/>
  <c r="P28" i="2"/>
  <c r="O28" i="2"/>
  <c r="N28" i="2"/>
  <c r="M28" i="2"/>
  <c r="L28" i="2"/>
  <c r="K28" i="2"/>
  <c r="J28" i="2"/>
  <c r="AD14" i="2"/>
  <c r="AC14" i="2"/>
  <c r="AB14" i="2"/>
  <c r="Z14" i="2"/>
  <c r="Y14" i="2"/>
  <c r="X14" i="2"/>
  <c r="R14" i="2"/>
  <c r="W12" i="2"/>
  <c r="V12" i="2"/>
  <c r="W11" i="2"/>
  <c r="V11" i="2"/>
  <c r="W10" i="2"/>
  <c r="W14" i="2" s="1"/>
  <c r="V10" i="2"/>
  <c r="W9" i="2"/>
  <c r="V9" i="2"/>
  <c r="V14" i="2" s="1"/>
  <c r="AD5" i="2"/>
  <c r="AC5" i="2"/>
  <c r="AB5" i="2"/>
  <c r="Z5" i="2"/>
  <c r="Y5" i="2"/>
  <c r="X5" i="2"/>
  <c r="W5" i="2"/>
  <c r="V5" i="2"/>
  <c r="AC3" i="2"/>
  <c r="AB3" i="2"/>
  <c r="Z3" i="2"/>
  <c r="Y3" i="2"/>
  <c r="X3" i="2"/>
  <c r="W3" i="2"/>
  <c r="V3" i="2"/>
  <c r="V3" i="1" l="1"/>
  <c r="W3" i="1"/>
  <c r="X3" i="1"/>
  <c r="Y3" i="1"/>
  <c r="Z3" i="1"/>
  <c r="AA3" i="1"/>
  <c r="AB3" i="1"/>
  <c r="V5" i="1"/>
  <c r="W5" i="1"/>
  <c r="X5" i="1"/>
  <c r="Y5" i="1"/>
  <c r="Z5" i="1"/>
  <c r="AA5" i="1"/>
  <c r="AB5" i="1"/>
  <c r="AC5" i="1"/>
  <c r="V9" i="1"/>
  <c r="W9" i="1"/>
  <c r="W14" i="1" s="1"/>
  <c r="V10" i="1"/>
  <c r="W10" i="1"/>
  <c r="V11" i="1"/>
  <c r="W11" i="1"/>
  <c r="V12" i="1"/>
  <c r="W12" i="1"/>
  <c r="R14" i="1"/>
  <c r="V14" i="1"/>
  <c r="X14" i="1"/>
  <c r="Y14" i="1"/>
  <c r="Z14" i="1"/>
  <c r="AA14" i="1"/>
  <c r="AB14" i="1"/>
  <c r="AC14" i="1"/>
  <c r="J28" i="1"/>
  <c r="K28" i="1"/>
  <c r="L28" i="1"/>
  <c r="M28" i="1"/>
  <c r="N28" i="1"/>
  <c r="O28" i="1"/>
  <c r="P28" i="1"/>
  <c r="Q28" i="1"/>
  <c r="R28" i="1"/>
  <c r="V28" i="1"/>
  <c r="W28" i="1"/>
  <c r="X28" i="1"/>
  <c r="Y28" i="1"/>
  <c r="Z28" i="1"/>
  <c r="AA28" i="1"/>
  <c r="AB28" i="1"/>
  <c r="AC28" i="1"/>
  <c r="Z36" i="1"/>
  <c r="Z37" i="1" s="1"/>
  <c r="R37" i="1"/>
  <c r="V37" i="1"/>
  <c r="W37" i="1"/>
  <c r="Y37" i="1"/>
  <c r="AA37" i="1"/>
  <c r="AB37" i="1"/>
  <c r="AC37" i="1"/>
  <c r="J47" i="1"/>
  <c r="K47" i="1"/>
  <c r="L47" i="1"/>
  <c r="M47" i="1"/>
  <c r="N47" i="1"/>
  <c r="O47" i="1"/>
  <c r="P47" i="1"/>
  <c r="Q47" i="1"/>
  <c r="R47" i="1"/>
  <c r="S47" i="1"/>
  <c r="T47" i="1"/>
  <c r="U47" i="1"/>
  <c r="V47" i="1"/>
  <c r="W47" i="1"/>
  <c r="X47" i="1"/>
  <c r="Y47" i="1"/>
  <c r="Z47" i="1"/>
  <c r="AA47" i="1"/>
  <c r="AB47" i="1"/>
  <c r="AC47" i="1"/>
</calcChain>
</file>

<file path=xl/sharedStrings.xml><?xml version="1.0" encoding="utf-8"?>
<sst xmlns="http://schemas.openxmlformats.org/spreadsheetml/2006/main" count="555" uniqueCount="62">
  <si>
    <t xml:space="preserve">Source: Data for 1990-1997: Trends in the Well-Being of America's Children and Youth 1999. Table PF 2.3. U.S. Department of Health and Human Services. Office of the Assistant Secretary for Planning and Evaluation. Data for 1998 - 2002: “The AFCARS report: Final for FY1998 - FY2002” 
U.S. Department of Health and Human Services, Administration for Children and Families, Administration on Children, Youth, and Families, Children's Bureau. http://www.acf.hhs.gov/programs/cb/stats_research/afcars/tar/report12.htm. Interim data for 2003: “The AFCARS report: Interim 2003.” http://www.acf.hhs.gov/programs/cb/stats_research/afcars/tar/report10.htm. Data for 2004-2011: U.S. Department of Health and Human Services, Administration for Children and Families, Administration on Children, Youth, and Families, Children's Bureau, Statistics &amp; Research, Adoption and Foster Care Statistics. “The AFCARS Report" [multiple years]. http://www.acf.hhs.gov/programs/cb/stats_research/index.htm#afcars. Population estimates for 2000-2009: U.S. Census Bureau, Population division: http://www.census.gov/popest/estimates.html.  Population for 2010: Howden, L.M., Meyer, J.A.(2011). Age and sex composition: 2010, 2010 Census Briefs. U. S. Census Bureau. http://www.census.gov/prod/cen2010/briefs/c2010br-03.pdf
</t>
  </si>
  <si>
    <t>Note: Estimate of total is the number of children in foster care on the last day of the fiscal year. 1996 is the last year in which data on foster care are collected through the Voluntary Cooperative Information System (VCIS). The Administration on Children and Families (ACF) has implemented the 
Adoption and Foster Care Analysis and Reporting System (AFCARS) as a replacement for VCIS. While VCIS was a voluntary reporting system, states are required to participate in AFCARS and must use uniform definitions.  Most importantly, AFCARS collects case-.level foster care data.  
Some percentages do not total 100% due to rounding.  Estimates for Asian, Pacific Islander, American Indian and Alaskan Native exclude those of Hispanic origin.  Those of Hispanic origin may be of any race.</t>
  </si>
  <si>
    <t>*Data for 2004 through 2010 are preliminary estimates.  Revised estimates may be forthcoming.</t>
  </si>
  <si>
    <t>-</t>
  </si>
  <si>
    <t>Total</t>
  </si>
  <si>
    <t>5 years or more</t>
  </si>
  <si>
    <t>3 to 4 years</t>
  </si>
  <si>
    <t>2 to less than 3 years</t>
  </si>
  <si>
    <t>1 to less than 2 years</t>
  </si>
  <si>
    <t>6  to 11 months</t>
  </si>
  <si>
    <t>1 to 5 months</t>
  </si>
  <si>
    <t>Less than 1 month</t>
  </si>
  <si>
    <t>Length of Stay (% of children who exited foster care during the year)</t>
  </si>
  <si>
    <t>Other</t>
  </si>
  <si>
    <t>Institution</t>
  </si>
  <si>
    <t>Group Home</t>
  </si>
  <si>
    <t>Foster Family Home (non-relative)</t>
  </si>
  <si>
    <t>Foster Family Home (relative)</t>
  </si>
  <si>
    <t>Pre-adoptive Home</t>
  </si>
  <si>
    <t>Placement Type (% of Total)</t>
  </si>
  <si>
    <t>N/A</t>
  </si>
  <si>
    <t>Two or More Races Non-Hispanic</t>
  </si>
  <si>
    <t>Unknown</t>
  </si>
  <si>
    <t>Hispanic</t>
  </si>
  <si>
    <t>American Indian or Alaskan Native Non-Hispanic</t>
  </si>
  <si>
    <t>Asian Non-Hispanic</t>
  </si>
  <si>
    <t>Black Non-Hispanic</t>
  </si>
  <si>
    <t>White Non-Hispanic</t>
  </si>
  <si>
    <t>Race/Ethnicity (% of Total)</t>
  </si>
  <si>
    <t xml:space="preserve">   Female</t>
  </si>
  <si>
    <t xml:space="preserve">   Male</t>
  </si>
  <si>
    <t>Gender (% of total)</t>
  </si>
  <si>
    <t>19 years or more</t>
  </si>
  <si>
    <t>16 through 18 years</t>
  </si>
  <si>
    <t>11 through 15 years</t>
  </si>
  <si>
    <t>6 through 10 years</t>
  </si>
  <si>
    <t>1 through 5 years</t>
  </si>
  <si>
    <t>Less than 1 year</t>
  </si>
  <si>
    <t>Age (% of total)</t>
  </si>
  <si>
    <t>population under 18</t>
  </si>
  <si>
    <t>Foster Children per 1,000 children ages 17 and under (Rate per 1,000)</t>
  </si>
  <si>
    <t>Total Foster Children</t>
  </si>
  <si>
    <t>Total Foster Children (rounded)</t>
  </si>
  <si>
    <t>2017*</t>
  </si>
  <si>
    <t>2016*</t>
  </si>
  <si>
    <t>2015*</t>
  </si>
  <si>
    <t>2014*</t>
  </si>
  <si>
    <t>2013*</t>
  </si>
  <si>
    <t>2012*</t>
  </si>
  <si>
    <t>2011*</t>
  </si>
  <si>
    <t>2010*</t>
  </si>
  <si>
    <t>2009*</t>
  </si>
  <si>
    <t>2008*</t>
  </si>
  <si>
    <t>2007*</t>
  </si>
  <si>
    <t>2006*</t>
  </si>
  <si>
    <t>2005*</t>
  </si>
  <si>
    <t>2004*</t>
  </si>
  <si>
    <t>Appendix 1</t>
  </si>
  <si>
    <t>https://www.childtrends.org/wp-content/uploads/2015/12/FosterCare_Appendix.xlsx</t>
  </si>
  <si>
    <t>&lt;11</t>
  </si>
  <si>
    <t>11 to 15</t>
  </si>
  <si>
    <t>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</si>
</sst>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7" formatCode="0.0%"/>
  </numFmts>
  <fonts count="7">
    <font>
      <sz val="10"/>
      <name val="Arial"/>
    </font>
    <font>
      <sz val="11"/>
      <name val="Lato"/>
      <family val="2"/>
    </font>
    <font>
      <i/>
      <sz val="10"/>
      <name val="Lato"/>
      <family val="2"/>
    </font>
    <font>
      <b/>
      <sz val="11"/>
      <color theme="0"/>
      <name val="Lato"/>
      <family val="2"/>
    </font>
    <font>
      <b/>
      <sz val="14"/>
      <color theme="1"/>
      <name val="Lato"/>
      <family val="2"/>
    </font>
    <font>
      <u/>
      <sz val="10"/>
      <color theme="10"/>
      <name val="Arial"/>
    </font>
    <font>
      <sz val="10"/>
      <name val="Arial"/>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9" fontId="6" fillId="0" borderId="0" applyFont="0" applyFill="0" applyBorder="0" applyAlignment="0" applyProtection="0"/>
  </cellStyleXfs>
  <cellXfs count="25">
    <xf numFmtId="0" fontId="0" fillId="0" borderId="0" xfId="0"/>
    <xf numFmtId="0" fontId="1" fillId="0" borderId="0" xfId="0" applyFont="1" applyFill="1" applyBorder="1"/>
    <xf numFmtId="3" fontId="1" fillId="0" borderId="0" xfId="0" applyNumberFormat="1" applyFont="1" applyFill="1" applyBorder="1"/>
    <xf numFmtId="9" fontId="1" fillId="0" borderId="0" xfId="0" applyNumberFormat="1" applyFont="1" applyFill="1" applyBorder="1"/>
    <xf numFmtId="1" fontId="1" fillId="0" borderId="0" xfId="0" applyNumberFormat="1" applyFont="1" applyFill="1" applyBorder="1"/>
    <xf numFmtId="3" fontId="1" fillId="0" borderId="0" xfId="0" applyNumberFormat="1" applyFont="1" applyFill="1" applyBorder="1" applyAlignment="1">
      <alignment horizontal="right"/>
    </xf>
    <xf numFmtId="0" fontId="1" fillId="0" borderId="0" xfId="0" applyFont="1" applyFill="1" applyBorder="1" applyAlignment="1">
      <alignment horizontal="right"/>
    </xf>
    <xf numFmtId="0" fontId="1" fillId="0" borderId="0" xfId="0" quotePrefix="1" applyFont="1" applyFill="1" applyBorder="1" applyAlignment="1">
      <alignment horizontal="right"/>
    </xf>
    <xf numFmtId="0" fontId="1" fillId="0" borderId="0" xfId="0" applyFont="1" applyFill="1" applyBorder="1" applyAlignment="1">
      <alignment horizontal="left" indent="1"/>
    </xf>
    <xf numFmtId="1" fontId="1" fillId="0" borderId="0" xfId="0" applyNumberFormat="1" applyFont="1" applyFill="1" applyBorder="1" applyAlignment="1">
      <alignment horizontal="right"/>
    </xf>
    <xf numFmtId="0" fontId="1" fillId="0" borderId="0" xfId="0" applyFont="1" applyFill="1" applyBorder="1" applyAlignment="1">
      <alignment horizontal="left" wrapText="1" indent="1"/>
    </xf>
    <xf numFmtId="0" fontId="1" fillId="0" borderId="0" xfId="0" applyFont="1" applyFill="1" applyBorder="1" applyAlignment="1">
      <alignment horizontal="left" indent="2"/>
    </xf>
    <xf numFmtId="164" fontId="1" fillId="0" borderId="0" xfId="0" applyNumberFormat="1" applyFont="1" applyFill="1" applyBorder="1"/>
    <xf numFmtId="164" fontId="1" fillId="0" borderId="0" xfId="0" quotePrefix="1" applyNumberFormat="1" applyFont="1" applyFill="1" applyBorder="1" applyAlignment="1">
      <alignment horizontal="right"/>
    </xf>
    <xf numFmtId="164" fontId="1" fillId="0" borderId="0" xfId="0" applyNumberFormat="1" applyFont="1" applyFill="1" applyBorder="1" applyAlignment="1">
      <alignment horizontal="right"/>
    </xf>
    <xf numFmtId="0" fontId="1" fillId="0" borderId="0" xfId="0" applyFont="1" applyFill="1" applyBorder="1" applyAlignment="1">
      <alignment wrapText="1"/>
    </xf>
    <xf numFmtId="0" fontId="3" fillId="2" borderId="0" xfId="0" applyFont="1" applyFill="1" applyBorder="1" applyAlignment="1">
      <alignment horizontal="right"/>
    </xf>
    <xf numFmtId="0" fontId="3" fillId="2" borderId="0" xfId="0" applyFont="1" applyFill="1" applyBorder="1"/>
    <xf numFmtId="0" fontId="4" fillId="0" borderId="0" xfId="0" applyFont="1" applyFill="1" applyBorder="1"/>
    <xf numFmtId="0" fontId="5" fillId="0" borderId="0" xfId="1" applyFill="1" applyBorder="1"/>
    <xf numFmtId="0" fontId="2" fillId="0" borderId="0" xfId="0" applyFont="1" applyFill="1" applyBorder="1" applyAlignment="1">
      <alignment wrapText="1"/>
    </xf>
    <xf numFmtId="0" fontId="2" fillId="0" borderId="0" xfId="0" applyFont="1" applyFill="1" applyBorder="1"/>
    <xf numFmtId="2" fontId="1" fillId="0" borderId="0" xfId="2" applyNumberFormat="1" applyFont="1" applyFill="1" applyBorder="1"/>
    <xf numFmtId="167" fontId="1" fillId="0" borderId="0" xfId="2" applyNumberFormat="1" applyFont="1" applyFill="1" applyBorder="1"/>
    <xf numFmtId="2" fontId="1" fillId="0" borderId="0" xfId="0" applyNumberFormat="1" applyFont="1" applyFill="1" applyBorder="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Age Groups in Foster Care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CA-44F4-B059-ED1B2118B8B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CA-44F4-B059-ED1B2118B8B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CA-44F4-B059-ED1B2118B8B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CA-44F4-B059-ED1B2118B8B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CA-44F4-B059-ED1B2118B8B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CA-44F4-B059-ED1B2118B8B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working!$A$8:$A$13</c:f>
              <c:strCache>
                <c:ptCount val="6"/>
                <c:pt idx="0">
                  <c:v>Less than 1 year</c:v>
                </c:pt>
                <c:pt idx="1">
                  <c:v>1 through 5 years</c:v>
                </c:pt>
                <c:pt idx="2">
                  <c:v>6 through 10 years</c:v>
                </c:pt>
                <c:pt idx="3">
                  <c:v>11 through 15 years</c:v>
                </c:pt>
                <c:pt idx="4">
                  <c:v>16 through 18 years</c:v>
                </c:pt>
                <c:pt idx="5">
                  <c:v>19 years or more</c:v>
                </c:pt>
              </c:strCache>
            </c:strRef>
          </c:cat>
          <c:val>
            <c:numRef>
              <c:f>working!$AA$8:$AA$13</c:f>
              <c:numCache>
                <c:formatCode>0.0%</c:formatCode>
                <c:ptCount val="6"/>
                <c:pt idx="0">
                  <c:v>6.8980899859901759E-2</c:v>
                </c:pt>
                <c:pt idx="1">
                  <c:v>0.32778406063046617</c:v>
                </c:pt>
                <c:pt idx="2">
                  <c:v>0.22669389861324446</c:v>
                </c:pt>
                <c:pt idx="3">
                  <c:v>0.21308435553605057</c:v>
                </c:pt>
                <c:pt idx="4">
                  <c:v>0.14987858956521319</c:v>
                </c:pt>
                <c:pt idx="5">
                  <c:v>1.357819579512381E-2</c:v>
                </c:pt>
              </c:numCache>
            </c:numRef>
          </c:val>
          <c:extLst>
            <c:ext xmlns:c16="http://schemas.microsoft.com/office/drawing/2014/chart" uri="{C3380CC4-5D6E-409C-BE32-E72D297353CC}">
              <c16:uniqueId val="{0000000C-33CA-44F4-B059-ED1B2118B8B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Foster placement percentages (2014)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3DC-4B7C-985D-813CE576C2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3DC-4B7C-985D-813CE576C2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3DC-4B7C-985D-813CE576C2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3DC-4B7C-985D-813CE576C2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3DC-4B7C-985D-813CE576C2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3DC-4B7C-985D-813CE576C20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working!$A$31:$A$36</c:f>
              <c:strCache>
                <c:ptCount val="6"/>
                <c:pt idx="0">
                  <c:v>Pre-adoptive Home</c:v>
                </c:pt>
                <c:pt idx="1">
                  <c:v>Foster Family Home (relative)</c:v>
                </c:pt>
                <c:pt idx="2">
                  <c:v>Foster Family Home (non-relative)</c:v>
                </c:pt>
                <c:pt idx="3">
                  <c:v>Group Home</c:v>
                </c:pt>
                <c:pt idx="4">
                  <c:v>Institution</c:v>
                </c:pt>
                <c:pt idx="5">
                  <c:v>Other</c:v>
                </c:pt>
              </c:strCache>
            </c:strRef>
          </c:cat>
          <c:val>
            <c:numRef>
              <c:f>working!$Z$31:$Z$36</c:f>
              <c:numCache>
                <c:formatCode>0</c:formatCode>
                <c:ptCount val="6"/>
                <c:pt idx="0">
                  <c:v>4</c:v>
                </c:pt>
                <c:pt idx="1">
                  <c:v>29</c:v>
                </c:pt>
                <c:pt idx="2">
                  <c:v>46</c:v>
                </c:pt>
                <c:pt idx="3">
                  <c:v>6</c:v>
                </c:pt>
                <c:pt idx="4">
                  <c:v>8</c:v>
                </c:pt>
                <c:pt idx="5">
                  <c:v>7</c:v>
                </c:pt>
              </c:numCache>
            </c:numRef>
          </c:val>
          <c:extLst>
            <c:ext xmlns:c16="http://schemas.microsoft.com/office/drawing/2014/chart" uri="{C3380CC4-5D6E-409C-BE32-E72D297353CC}">
              <c16:uniqueId val="{0000000C-C3DC-4B7C-985D-813CE576C200}"/>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Length of Stay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8E-4424-9B92-BA0E3A84EC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8E-4424-9B92-BA0E3A84EC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8E-4424-9B92-BA0E3A84EC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8E-4424-9B92-BA0E3A84EC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B8E-4424-9B92-BA0E3A84EC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B8E-4424-9B92-BA0E3A84EC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B8E-4424-9B92-BA0E3A84ECC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working!$A$40:$A$46</c:f>
              <c:strCache>
                <c:ptCount val="7"/>
                <c:pt idx="0">
                  <c:v>Less than 1 month</c:v>
                </c:pt>
                <c:pt idx="1">
                  <c:v>1 to 5 months</c:v>
                </c:pt>
                <c:pt idx="2">
                  <c:v>6  to 11 months</c:v>
                </c:pt>
                <c:pt idx="3">
                  <c:v>1 to less than 2 years</c:v>
                </c:pt>
                <c:pt idx="4">
                  <c:v>2 to less than 3 years</c:v>
                </c:pt>
                <c:pt idx="5">
                  <c:v>3 to 4 years</c:v>
                </c:pt>
                <c:pt idx="6">
                  <c:v>5 years or more</c:v>
                </c:pt>
              </c:strCache>
            </c:strRef>
          </c:cat>
          <c:val>
            <c:numRef>
              <c:f>working!$Z$40:$Z$46</c:f>
              <c:numCache>
                <c:formatCode>0</c:formatCode>
                <c:ptCount val="7"/>
                <c:pt idx="0">
                  <c:v>11.056027963566699</c:v>
                </c:pt>
                <c:pt idx="1">
                  <c:v>15.34803213121366</c:v>
                </c:pt>
                <c:pt idx="2">
                  <c:v>19.712297919537527</c:v>
                </c:pt>
                <c:pt idx="3">
                  <c:v>27.487984404933957</c:v>
                </c:pt>
                <c:pt idx="4">
                  <c:v>13.109182267334388</c:v>
                </c:pt>
                <c:pt idx="5">
                  <c:v>8.4407454710449379</c:v>
                </c:pt>
                <c:pt idx="6">
                  <c:v>4.8457298423688364</c:v>
                </c:pt>
              </c:numCache>
            </c:numRef>
          </c:val>
          <c:extLst>
            <c:ext xmlns:c16="http://schemas.microsoft.com/office/drawing/2014/chart" uri="{C3380CC4-5D6E-409C-BE32-E72D297353CC}">
              <c16:uniqueId val="{0000000E-6B8E-4424-9B92-BA0E3A84ECCA}"/>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Age Groups</a:t>
            </a:r>
            <a:r>
              <a:rPr lang="en-US" baseline="0"/>
              <a:t> in Foster Care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01-029B-435D-9CB7-F1A39A0CC635}"/>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029B-435D-9CB7-F1A39A0CC635}"/>
              </c:ext>
            </c:extLst>
          </c:dPt>
          <c:dPt>
            <c:idx val="2"/>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5-029B-435D-9CB7-F1A39A0CC6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working!$AA$53:$AA$55</c:f>
              <c:strCache>
                <c:ptCount val="3"/>
                <c:pt idx="0">
                  <c:v>&lt;11</c:v>
                </c:pt>
                <c:pt idx="1">
                  <c:v>11 to 15</c:v>
                </c:pt>
                <c:pt idx="2">
                  <c:v>16 +</c:v>
                </c:pt>
              </c:strCache>
            </c:strRef>
          </c:cat>
          <c:val>
            <c:numRef>
              <c:f>working!$AC$53:$AC$55</c:f>
              <c:numCache>
                <c:formatCode>0.0%</c:formatCode>
                <c:ptCount val="3"/>
                <c:pt idx="0">
                  <c:v>0.62345885910361243</c:v>
                </c:pt>
                <c:pt idx="1">
                  <c:v>0.21308435553605057</c:v>
                </c:pt>
                <c:pt idx="2">
                  <c:v>0.16345678536033698</c:v>
                </c:pt>
              </c:numCache>
            </c:numRef>
          </c:val>
          <c:extLst>
            <c:ext xmlns:c16="http://schemas.microsoft.com/office/drawing/2014/chart" uri="{C3380CC4-5D6E-409C-BE32-E72D297353CC}">
              <c16:uniqueId val="{00000006-029B-435D-9CB7-F1A39A0CC635}"/>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15</xdr:col>
      <xdr:colOff>1</xdr:colOff>
      <xdr:row>2</xdr:row>
      <xdr:rowOff>104775</xdr:rowOff>
    </xdr:from>
    <xdr:to>
      <xdr:col>25</xdr:col>
      <xdr:colOff>66675</xdr:colOff>
      <xdr:row>33</xdr:row>
      <xdr:rowOff>57150</xdr:rowOff>
    </xdr:to>
    <xdr:graphicFrame macro="">
      <xdr:nvGraphicFramePr>
        <xdr:cNvPr id="2" name="Chart 1">
          <a:extLst>
            <a:ext uri="{FF2B5EF4-FFF2-40B4-BE49-F238E27FC236}">
              <a16:creationId xmlns:a16="http://schemas.microsoft.com/office/drawing/2014/main" id="{F450D85C-8A3B-4F03-A34F-7B68D4527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152400</xdr:rowOff>
    </xdr:from>
    <xdr:to>
      <xdr:col>7</xdr:col>
      <xdr:colOff>304800</xdr:colOff>
      <xdr:row>35</xdr:row>
      <xdr:rowOff>142875</xdr:rowOff>
    </xdr:to>
    <xdr:graphicFrame macro="">
      <xdr:nvGraphicFramePr>
        <xdr:cNvPr id="3" name="Chart 2">
          <a:extLst>
            <a:ext uri="{FF2B5EF4-FFF2-40B4-BE49-F238E27FC236}">
              <a16:creationId xmlns:a16="http://schemas.microsoft.com/office/drawing/2014/main" id="{31BB8981-E156-4EA2-B5F2-64939599E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7</xdr:col>
      <xdr:colOff>304800</xdr:colOff>
      <xdr:row>52</xdr:row>
      <xdr:rowOff>152400</xdr:rowOff>
    </xdr:to>
    <xdr:graphicFrame macro="">
      <xdr:nvGraphicFramePr>
        <xdr:cNvPr id="4" name="Chart 3">
          <a:extLst>
            <a:ext uri="{FF2B5EF4-FFF2-40B4-BE49-F238E27FC236}">
              <a16:creationId xmlns:a16="http://schemas.microsoft.com/office/drawing/2014/main" id="{8A19CDAA-5ED0-4218-B014-E8AE01771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609599</xdr:colOff>
      <xdr:row>34</xdr:row>
      <xdr:rowOff>19049</xdr:rowOff>
    </xdr:from>
    <xdr:to>
      <xdr:col>22</xdr:col>
      <xdr:colOff>9524</xdr:colOff>
      <xdr:row>62</xdr:row>
      <xdr:rowOff>104774</xdr:rowOff>
    </xdr:to>
    <xdr:graphicFrame macro="">
      <xdr:nvGraphicFramePr>
        <xdr:cNvPr id="5" name="Chart 4">
          <a:extLst>
            <a:ext uri="{FF2B5EF4-FFF2-40B4-BE49-F238E27FC236}">
              <a16:creationId xmlns:a16="http://schemas.microsoft.com/office/drawing/2014/main" id="{C6C2E24D-ACC0-4C46-85D7-A9B650D2B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44546A"/>
      </a:dk2>
      <a:lt2>
        <a:srgbClr val="E7E6E6"/>
      </a:lt2>
      <a:accent1>
        <a:srgbClr val="85C0FB"/>
      </a:accent1>
      <a:accent2>
        <a:srgbClr val="034A90"/>
      </a:accent2>
      <a:accent3>
        <a:srgbClr val="4A2739"/>
      </a:accent3>
      <a:accent4>
        <a:srgbClr val="F7CBAC"/>
      </a:accent4>
      <a:accent5>
        <a:srgbClr val="C55A11"/>
      </a:accent5>
      <a:accent6>
        <a:srgbClr val="C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hildtrends.org/wp-content/uploads/2015/12/FosterCare_Appendix.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hildtrends.org/wp-content/uploads/2015/12/FosterCare_Appendix.xls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F3355-ACB8-4000-A907-0895263AF247}">
  <sheetPr>
    <pageSetUpPr fitToPage="1"/>
  </sheetPr>
  <dimension ref="A1:AD116"/>
  <sheetViews>
    <sheetView zoomScaleNormal="100" workbookViewId="0">
      <pane xSplit="1" ySplit="2" topLeftCell="Q45" activePane="bottomRight" state="frozen"/>
      <selection pane="topRight" activeCell="B1" sqref="B1"/>
      <selection pane="bottomLeft" activeCell="A3" sqref="A3"/>
      <selection pane="bottomRight" activeCell="A52" sqref="A52"/>
    </sheetView>
  </sheetViews>
  <sheetFormatPr defaultColWidth="9.140625" defaultRowHeight="14.25"/>
  <cols>
    <col min="1" max="1" width="41.42578125" style="1" customWidth="1"/>
    <col min="2" max="13" width="11.140625" style="1" customWidth="1"/>
    <col min="14" max="14" width="10.42578125" style="1" customWidth="1"/>
    <col min="15" max="18" width="11.5703125" style="1" customWidth="1"/>
    <col min="19" max="19" width="10.85546875" style="1" bestFit="1" customWidth="1"/>
    <col min="20" max="22" width="12.5703125" style="1" bestFit="1" customWidth="1"/>
    <col min="23" max="23" width="12.85546875" style="1" bestFit="1" customWidth="1"/>
    <col min="24" max="25" width="12.5703125" style="1" bestFit="1" customWidth="1"/>
    <col min="26" max="28" width="12.85546875" style="1" bestFit="1" customWidth="1"/>
    <col min="29" max="29" width="13.5703125" style="1" bestFit="1" customWidth="1"/>
    <col min="30" max="16384" width="9.140625" style="1"/>
  </cols>
  <sheetData>
    <row r="1" spans="1:30" ht="18">
      <c r="A1" s="18" t="s">
        <v>57</v>
      </c>
    </row>
    <row r="2" spans="1:30" ht="15">
      <c r="A2" s="17"/>
      <c r="B2" s="16">
        <v>1990</v>
      </c>
      <c r="C2" s="16">
        <v>1991</v>
      </c>
      <c r="D2" s="16">
        <v>1992</v>
      </c>
      <c r="E2" s="16">
        <v>1993</v>
      </c>
      <c r="F2" s="16">
        <v>1994</v>
      </c>
      <c r="G2" s="16">
        <v>1995</v>
      </c>
      <c r="H2" s="16">
        <v>1996</v>
      </c>
      <c r="I2" s="16">
        <v>1997</v>
      </c>
      <c r="J2" s="16">
        <v>1998</v>
      </c>
      <c r="K2" s="16">
        <v>1999</v>
      </c>
      <c r="L2" s="17">
        <v>2000</v>
      </c>
      <c r="M2" s="16">
        <v>2001</v>
      </c>
      <c r="N2" s="16">
        <v>2002</v>
      </c>
      <c r="O2" s="16">
        <v>2003</v>
      </c>
      <c r="P2" s="16" t="s">
        <v>56</v>
      </c>
      <c r="Q2" s="16" t="s">
        <v>55</v>
      </c>
      <c r="R2" s="16" t="s">
        <v>54</v>
      </c>
      <c r="S2" s="16" t="s">
        <v>53</v>
      </c>
      <c r="T2" s="16" t="s">
        <v>52</v>
      </c>
      <c r="U2" s="16" t="s">
        <v>51</v>
      </c>
      <c r="V2" s="16" t="s">
        <v>50</v>
      </c>
      <c r="W2" s="16" t="s">
        <v>49</v>
      </c>
      <c r="X2" s="16" t="s">
        <v>48</v>
      </c>
      <c r="Y2" s="16" t="s">
        <v>47</v>
      </c>
      <c r="Z2" s="16" t="s">
        <v>46</v>
      </c>
      <c r="AA2" s="16" t="s">
        <v>45</v>
      </c>
      <c r="AB2" s="16" t="s">
        <v>44</v>
      </c>
      <c r="AC2" s="16" t="s">
        <v>43</v>
      </c>
    </row>
    <row r="3" spans="1:30">
      <c r="A3" s="1" t="s">
        <v>42</v>
      </c>
      <c r="B3" s="5">
        <v>400000</v>
      </c>
      <c r="C3" s="5">
        <v>414000</v>
      </c>
      <c r="D3" s="5">
        <v>427000</v>
      </c>
      <c r="E3" s="5">
        <v>445000</v>
      </c>
      <c r="F3" s="5">
        <v>468000</v>
      </c>
      <c r="G3" s="5">
        <v>483000</v>
      </c>
      <c r="H3" s="5">
        <v>507000</v>
      </c>
      <c r="I3" s="5">
        <v>516000</v>
      </c>
      <c r="J3" s="5">
        <v>559000</v>
      </c>
      <c r="K3" s="5">
        <v>567000</v>
      </c>
      <c r="L3" s="2">
        <v>552000</v>
      </c>
      <c r="M3" s="2">
        <v>545000</v>
      </c>
      <c r="N3" s="2">
        <v>533000</v>
      </c>
      <c r="O3" s="2">
        <v>520000</v>
      </c>
      <c r="P3" s="2">
        <v>517000</v>
      </c>
      <c r="Q3" s="2">
        <v>513000</v>
      </c>
      <c r="R3" s="2">
        <v>510000</v>
      </c>
      <c r="S3" s="2">
        <v>488000</v>
      </c>
      <c r="T3" s="2">
        <v>464000</v>
      </c>
      <c r="U3" s="2">
        <v>419000</v>
      </c>
      <c r="V3" s="2">
        <f t="shared" ref="V3:AB3" si="0">ROUND(V4,-3)</f>
        <v>405000</v>
      </c>
      <c r="W3" s="2">
        <f t="shared" si="0"/>
        <v>398000</v>
      </c>
      <c r="X3" s="2">
        <f t="shared" si="0"/>
        <v>397000</v>
      </c>
      <c r="Y3" s="2">
        <f t="shared" si="0"/>
        <v>400000</v>
      </c>
      <c r="Z3" s="2">
        <f t="shared" si="0"/>
        <v>414000</v>
      </c>
      <c r="AA3" s="2">
        <f t="shared" si="0"/>
        <v>427000</v>
      </c>
      <c r="AB3" s="2">
        <f t="shared" si="0"/>
        <v>437000</v>
      </c>
      <c r="AC3" s="2">
        <v>443000</v>
      </c>
    </row>
    <row r="4" spans="1:30">
      <c r="A4" s="1" t="s">
        <v>41</v>
      </c>
      <c r="B4" s="6"/>
      <c r="C4" s="6"/>
      <c r="D4" s="6"/>
      <c r="E4" s="6"/>
      <c r="F4" s="6"/>
      <c r="G4" s="6"/>
      <c r="H4" s="6"/>
      <c r="I4" s="6"/>
      <c r="J4" s="6"/>
      <c r="K4" s="6"/>
      <c r="V4" s="2">
        <v>404878</v>
      </c>
      <c r="W4" s="2">
        <v>398057</v>
      </c>
      <c r="X4" s="2">
        <v>397153</v>
      </c>
      <c r="Y4" s="2">
        <v>400394</v>
      </c>
      <c r="Z4" s="2">
        <v>414129</v>
      </c>
      <c r="AA4" s="2">
        <v>427328</v>
      </c>
      <c r="AB4" s="2">
        <v>436551</v>
      </c>
      <c r="AC4" s="2">
        <v>442995</v>
      </c>
    </row>
    <row r="5" spans="1:30" ht="49.5" customHeight="1">
      <c r="A5" s="15" t="s">
        <v>40</v>
      </c>
      <c r="B5" s="14">
        <v>6.2290262845287776</v>
      </c>
      <c r="C5" s="14">
        <v>6.3392079876225589</v>
      </c>
      <c r="D5" s="14">
        <v>6.4208832747479114</v>
      </c>
      <c r="E5" s="14">
        <v>6.5842406540254972</v>
      </c>
      <c r="F5" s="14">
        <v>6.8190230694544312</v>
      </c>
      <c r="G5" s="14">
        <v>6.9532397648958479</v>
      </c>
      <c r="H5" s="14">
        <v>7.2196049611587387</v>
      </c>
      <c r="I5" s="14">
        <v>7.2761692751145972</v>
      </c>
      <c r="J5" s="14">
        <v>7.8260070590583668</v>
      </c>
      <c r="K5" s="14">
        <v>7.8808712490805641</v>
      </c>
      <c r="L5" s="12">
        <v>7.6267900759461105</v>
      </c>
      <c r="M5" s="13">
        <v>7.4994108737061147</v>
      </c>
      <c r="N5" s="13">
        <v>7.307744602949386</v>
      </c>
      <c r="O5" s="13">
        <v>7.1134693295519593</v>
      </c>
      <c r="P5" s="12">
        <v>7.0534239564155694</v>
      </c>
      <c r="Q5" s="12">
        <v>6.9769913141848239</v>
      </c>
      <c r="R5" s="12">
        <v>6.9145852324002304</v>
      </c>
      <c r="S5" s="12">
        <v>6.596716090868334</v>
      </c>
      <c r="T5" s="12">
        <v>6.2586126567416152</v>
      </c>
      <c r="U5" s="12">
        <v>5.6474904479603847</v>
      </c>
      <c r="V5" s="12">
        <f t="shared" ref="V5:AC5" si="1">V4/V6*1000</f>
        <v>5.4624076082507269</v>
      </c>
      <c r="W5" s="12">
        <f t="shared" si="1"/>
        <v>5.385683739189095</v>
      </c>
      <c r="X5" s="12">
        <f t="shared" si="1"/>
        <v>5.3887525108425525</v>
      </c>
      <c r="Y5" s="12">
        <f t="shared" si="1"/>
        <v>5.4420336309126496</v>
      </c>
      <c r="Z5" s="12">
        <f t="shared" si="1"/>
        <v>5.6289671347067705</v>
      </c>
      <c r="AA5" s="12">
        <f t="shared" si="1"/>
        <v>5.8038493202675019</v>
      </c>
      <c r="AB5" s="12">
        <f t="shared" si="1"/>
        <v>5.9266636013624554</v>
      </c>
      <c r="AC5" s="12">
        <f t="shared" si="1"/>
        <v>6.0144284372554573</v>
      </c>
    </row>
    <row r="6" spans="1:30">
      <c r="A6" s="1" t="s">
        <v>39</v>
      </c>
      <c r="B6" s="6"/>
      <c r="C6" s="6"/>
      <c r="D6" s="6"/>
      <c r="E6" s="6"/>
      <c r="F6" s="6"/>
      <c r="G6" s="6"/>
      <c r="H6" s="6"/>
      <c r="I6" s="6"/>
      <c r="J6" s="6"/>
      <c r="K6" s="6"/>
      <c r="N6" s="6"/>
      <c r="O6" s="6"/>
      <c r="T6" s="2">
        <v>74104602</v>
      </c>
      <c r="U6" s="2">
        <v>74134167</v>
      </c>
      <c r="V6" s="2">
        <v>74120796</v>
      </c>
      <c r="W6" s="2">
        <v>73910207</v>
      </c>
      <c r="X6" s="2">
        <v>73700360</v>
      </c>
      <c r="Y6" s="2">
        <v>73574334</v>
      </c>
      <c r="Z6" s="2">
        <v>73571046</v>
      </c>
      <c r="AA6" s="2">
        <v>73628376</v>
      </c>
      <c r="AB6" s="2">
        <v>73658812</v>
      </c>
      <c r="AC6" s="2">
        <v>73655378</v>
      </c>
    </row>
    <row r="7" spans="1:30">
      <c r="A7" s="1" t="s">
        <v>38</v>
      </c>
      <c r="B7" s="7"/>
      <c r="C7" s="6"/>
      <c r="D7" s="6"/>
      <c r="E7" s="6"/>
      <c r="F7" s="6"/>
      <c r="G7" s="6"/>
      <c r="H7" s="6"/>
      <c r="I7" s="6"/>
      <c r="J7" s="6"/>
      <c r="K7" s="6"/>
      <c r="N7" s="6"/>
      <c r="O7" s="6"/>
      <c r="Z7" s="4"/>
      <c r="AA7" s="4"/>
      <c r="AB7" s="4"/>
      <c r="AD7" s="2"/>
    </row>
    <row r="8" spans="1:30">
      <c r="A8" s="8" t="s">
        <v>37</v>
      </c>
      <c r="B8" s="7" t="s">
        <v>3</v>
      </c>
      <c r="C8" s="7" t="s">
        <v>3</v>
      </c>
      <c r="D8" s="7" t="s">
        <v>3</v>
      </c>
      <c r="E8" s="7" t="s">
        <v>3</v>
      </c>
      <c r="F8" s="7" t="s">
        <v>3</v>
      </c>
      <c r="G8" s="7" t="s">
        <v>3</v>
      </c>
      <c r="H8" s="7" t="s">
        <v>3</v>
      </c>
      <c r="I8" s="7" t="s">
        <v>3</v>
      </c>
      <c r="J8" s="6">
        <v>5</v>
      </c>
      <c r="K8" s="6">
        <v>4</v>
      </c>
      <c r="L8" s="1">
        <v>4</v>
      </c>
      <c r="M8" s="7">
        <v>4</v>
      </c>
      <c r="N8" s="7">
        <v>5</v>
      </c>
      <c r="O8" s="7">
        <v>5</v>
      </c>
      <c r="P8" s="1">
        <v>5</v>
      </c>
      <c r="Q8" s="1">
        <v>6</v>
      </c>
      <c r="R8" s="1">
        <v>6</v>
      </c>
      <c r="S8" s="1">
        <v>6</v>
      </c>
      <c r="T8" s="1">
        <v>6</v>
      </c>
      <c r="U8" s="1">
        <v>6</v>
      </c>
      <c r="V8" s="1">
        <v>6</v>
      </c>
      <c r="W8" s="1">
        <v>6</v>
      </c>
      <c r="X8" s="4">
        <v>6.3519594740029941</v>
      </c>
      <c r="Y8" s="4">
        <v>6.6362017154570241</v>
      </c>
      <c r="Z8" s="4">
        <v>6.8980899859901763</v>
      </c>
      <c r="AA8" s="4">
        <v>7</v>
      </c>
      <c r="AB8" s="4">
        <v>7</v>
      </c>
      <c r="AC8" s="1">
        <v>7</v>
      </c>
      <c r="AD8" s="2"/>
    </row>
    <row r="9" spans="1:30">
      <c r="A9" s="8" t="s">
        <v>36</v>
      </c>
      <c r="B9" s="7" t="s">
        <v>3</v>
      </c>
      <c r="C9" s="7" t="s">
        <v>3</v>
      </c>
      <c r="D9" s="7" t="s">
        <v>3</v>
      </c>
      <c r="E9" s="7" t="s">
        <v>3</v>
      </c>
      <c r="F9" s="7" t="s">
        <v>3</v>
      </c>
      <c r="G9" s="7" t="s">
        <v>3</v>
      </c>
      <c r="H9" s="7" t="s">
        <v>3</v>
      </c>
      <c r="I9" s="7" t="s">
        <v>3</v>
      </c>
      <c r="J9" s="6">
        <v>25</v>
      </c>
      <c r="K9" s="6">
        <v>25</v>
      </c>
      <c r="L9" s="1">
        <v>25</v>
      </c>
      <c r="M9" s="7">
        <v>24</v>
      </c>
      <c r="N9" s="7">
        <v>24</v>
      </c>
      <c r="O9" s="7">
        <v>25</v>
      </c>
      <c r="P9" s="1">
        <v>26</v>
      </c>
      <c r="Q9" s="1">
        <v>26</v>
      </c>
      <c r="R9" s="1">
        <v>28</v>
      </c>
      <c r="S9" s="1">
        <v>28</v>
      </c>
      <c r="T9" s="1">
        <v>29</v>
      </c>
      <c r="U9" s="1">
        <v>30</v>
      </c>
      <c r="V9" s="1">
        <f>7+7+6+5+5</f>
        <v>30</v>
      </c>
      <c r="W9" s="1">
        <f>7+7+7+6+5</f>
        <v>32</v>
      </c>
      <c r="X9" s="4">
        <v>32.212310972954306</v>
      </c>
      <c r="Y9" s="4">
        <v>32.552886624609442</v>
      </c>
      <c r="Z9" s="4">
        <v>32.778406063046617</v>
      </c>
      <c r="AA9" s="4">
        <v>32</v>
      </c>
      <c r="AB9" s="4">
        <v>34</v>
      </c>
      <c r="AC9" s="1">
        <v>35</v>
      </c>
      <c r="AD9" s="2"/>
    </row>
    <row r="10" spans="1:30">
      <c r="A10" s="8" t="s">
        <v>35</v>
      </c>
      <c r="B10" s="7" t="s">
        <v>3</v>
      </c>
      <c r="C10" s="7" t="s">
        <v>3</v>
      </c>
      <c r="D10" s="7" t="s">
        <v>3</v>
      </c>
      <c r="E10" s="7" t="s">
        <v>3</v>
      </c>
      <c r="F10" s="7" t="s">
        <v>3</v>
      </c>
      <c r="G10" s="7" t="s">
        <v>3</v>
      </c>
      <c r="H10" s="7" t="s">
        <v>3</v>
      </c>
      <c r="I10" s="7" t="s">
        <v>3</v>
      </c>
      <c r="J10" s="6">
        <v>27</v>
      </c>
      <c r="K10" s="6">
        <v>25</v>
      </c>
      <c r="L10" s="1">
        <v>25</v>
      </c>
      <c r="M10" s="7">
        <v>24</v>
      </c>
      <c r="N10" s="7">
        <v>22</v>
      </c>
      <c r="O10" s="7">
        <v>20</v>
      </c>
      <c r="P10" s="1">
        <v>20</v>
      </c>
      <c r="Q10" s="1">
        <v>20</v>
      </c>
      <c r="R10" s="1">
        <v>20</v>
      </c>
      <c r="S10" s="1">
        <v>20</v>
      </c>
      <c r="T10" s="1">
        <v>20</v>
      </c>
      <c r="U10" s="1">
        <v>20</v>
      </c>
      <c r="V10" s="1">
        <f>4+4+4+4+4</f>
        <v>20</v>
      </c>
      <c r="W10" s="1">
        <f>5+4+4+4+4</f>
        <v>21</v>
      </c>
      <c r="X10" s="4">
        <v>20.691735119360473</v>
      </c>
      <c r="Y10" s="4">
        <v>21.530527970705883</v>
      </c>
      <c r="Z10" s="4">
        <v>22.669389861324447</v>
      </c>
      <c r="AA10" s="4">
        <v>23</v>
      </c>
      <c r="AB10" s="4">
        <v>23</v>
      </c>
      <c r="AC10" s="1">
        <v>24</v>
      </c>
      <c r="AD10" s="2"/>
    </row>
    <row r="11" spans="1:30">
      <c r="A11" s="8" t="s">
        <v>34</v>
      </c>
      <c r="B11" s="7" t="s">
        <v>3</v>
      </c>
      <c r="C11" s="7" t="s">
        <v>3</v>
      </c>
      <c r="D11" s="7" t="s">
        <v>3</v>
      </c>
      <c r="E11" s="7" t="s">
        <v>3</v>
      </c>
      <c r="F11" s="7" t="s">
        <v>3</v>
      </c>
      <c r="G11" s="7" t="s">
        <v>3</v>
      </c>
      <c r="H11" s="7" t="s">
        <v>3</v>
      </c>
      <c r="I11" s="7" t="s">
        <v>3</v>
      </c>
      <c r="J11" s="6">
        <v>27</v>
      </c>
      <c r="K11" s="6">
        <v>28</v>
      </c>
      <c r="L11" s="1">
        <v>29</v>
      </c>
      <c r="M11" s="7">
        <v>29</v>
      </c>
      <c r="N11" s="7">
        <v>30</v>
      </c>
      <c r="O11" s="7">
        <v>30</v>
      </c>
      <c r="P11" s="1">
        <v>30</v>
      </c>
      <c r="Q11" s="1">
        <v>28</v>
      </c>
      <c r="R11" s="1">
        <v>27</v>
      </c>
      <c r="S11" s="1">
        <v>26</v>
      </c>
      <c r="T11" s="1">
        <v>25</v>
      </c>
      <c r="U11" s="1">
        <v>24</v>
      </c>
      <c r="V11" s="1">
        <f>4+4+4+5+6</f>
        <v>23</v>
      </c>
      <c r="W11" s="1">
        <f>4+4+4+5+6</f>
        <v>23</v>
      </c>
      <c r="X11" s="4">
        <v>22.158900351899405</v>
      </c>
      <c r="Y11" s="4">
        <v>21.534259388246532</v>
      </c>
      <c r="Z11" s="4">
        <v>21.308435553605058</v>
      </c>
      <c r="AA11" s="4">
        <v>22</v>
      </c>
      <c r="AB11" s="4">
        <v>21</v>
      </c>
      <c r="AC11" s="1">
        <v>21</v>
      </c>
      <c r="AD11" s="2"/>
    </row>
    <row r="12" spans="1:30">
      <c r="A12" s="8" t="s">
        <v>33</v>
      </c>
      <c r="B12" s="7" t="s">
        <v>3</v>
      </c>
      <c r="C12" s="7" t="s">
        <v>3</v>
      </c>
      <c r="D12" s="7" t="s">
        <v>3</v>
      </c>
      <c r="E12" s="7" t="s">
        <v>3</v>
      </c>
      <c r="F12" s="7" t="s">
        <v>3</v>
      </c>
      <c r="G12" s="7" t="s">
        <v>3</v>
      </c>
      <c r="H12" s="7" t="s">
        <v>3</v>
      </c>
      <c r="I12" s="7" t="s">
        <v>3</v>
      </c>
      <c r="J12" s="6">
        <v>13</v>
      </c>
      <c r="K12" s="6">
        <v>16</v>
      </c>
      <c r="L12" s="1">
        <v>16</v>
      </c>
      <c r="M12" s="7">
        <v>16</v>
      </c>
      <c r="N12" s="7">
        <v>18</v>
      </c>
      <c r="O12" s="7">
        <v>18</v>
      </c>
      <c r="P12" s="1">
        <v>18</v>
      </c>
      <c r="Q12" s="1">
        <v>19</v>
      </c>
      <c r="R12" s="1">
        <v>19</v>
      </c>
      <c r="S12" s="1">
        <v>18</v>
      </c>
      <c r="T12" s="1">
        <v>20</v>
      </c>
      <c r="U12" s="1">
        <v>20</v>
      </c>
      <c r="V12" s="1">
        <f>8+8+3</f>
        <v>19</v>
      </c>
      <c r="W12" s="1">
        <f>7+8+3</f>
        <v>18</v>
      </c>
      <c r="X12" s="4">
        <v>17.003048460002102</v>
      </c>
      <c r="Y12" s="4">
        <v>16.157535473342751</v>
      </c>
      <c r="Z12" s="4">
        <v>14.987858956521318</v>
      </c>
      <c r="AA12" s="4">
        <v>14</v>
      </c>
      <c r="AB12" s="4">
        <v>14</v>
      </c>
      <c r="AC12" s="1">
        <v>13</v>
      </c>
    </row>
    <row r="13" spans="1:30">
      <c r="A13" s="8" t="s">
        <v>32</v>
      </c>
      <c r="B13" s="7" t="s">
        <v>3</v>
      </c>
      <c r="C13" s="7" t="s">
        <v>3</v>
      </c>
      <c r="D13" s="7" t="s">
        <v>3</v>
      </c>
      <c r="E13" s="7" t="s">
        <v>3</v>
      </c>
      <c r="F13" s="7" t="s">
        <v>3</v>
      </c>
      <c r="G13" s="7" t="s">
        <v>3</v>
      </c>
      <c r="H13" s="7" t="s">
        <v>3</v>
      </c>
      <c r="I13" s="7" t="s">
        <v>3</v>
      </c>
      <c r="J13" s="6">
        <v>1</v>
      </c>
      <c r="K13" s="6">
        <v>2</v>
      </c>
      <c r="L13" s="1">
        <v>2</v>
      </c>
      <c r="M13" s="7">
        <v>2</v>
      </c>
      <c r="N13" s="7">
        <v>2</v>
      </c>
      <c r="O13" s="7">
        <v>2</v>
      </c>
      <c r="P13" s="1">
        <v>2</v>
      </c>
      <c r="Q13" s="1">
        <v>2</v>
      </c>
      <c r="R13" s="1">
        <v>2</v>
      </c>
      <c r="S13" s="1">
        <v>2</v>
      </c>
      <c r="T13" s="1">
        <v>2</v>
      </c>
      <c r="U13" s="1">
        <v>2</v>
      </c>
      <c r="V13" s="1">
        <v>2</v>
      </c>
      <c r="W13" s="1">
        <v>2</v>
      </c>
      <c r="X13" s="4">
        <v>1.5089626726334391</v>
      </c>
      <c r="Y13" s="4">
        <v>1.5885888276383611</v>
      </c>
      <c r="Z13" s="4">
        <v>1.3578195795123811</v>
      </c>
      <c r="AA13" s="4">
        <v>2</v>
      </c>
      <c r="AB13" s="4">
        <v>1</v>
      </c>
      <c r="AC13" s="1">
        <v>2</v>
      </c>
    </row>
    <row r="14" spans="1:30">
      <c r="A14" s="1" t="s">
        <v>4</v>
      </c>
      <c r="B14" s="7" t="s">
        <v>3</v>
      </c>
      <c r="C14" s="7" t="s">
        <v>3</v>
      </c>
      <c r="D14" s="7" t="s">
        <v>3</v>
      </c>
      <c r="E14" s="7" t="s">
        <v>3</v>
      </c>
      <c r="F14" s="7" t="s">
        <v>3</v>
      </c>
      <c r="G14" s="7" t="s">
        <v>3</v>
      </c>
      <c r="H14" s="7" t="s">
        <v>3</v>
      </c>
      <c r="I14" s="7" t="s">
        <v>3</v>
      </c>
      <c r="J14" s="6">
        <v>100</v>
      </c>
      <c r="K14" s="6">
        <v>100</v>
      </c>
      <c r="L14" s="1">
        <v>100</v>
      </c>
      <c r="M14" s="7">
        <v>100</v>
      </c>
      <c r="N14" s="7">
        <v>100</v>
      </c>
      <c r="O14" s="7">
        <v>100</v>
      </c>
      <c r="P14" s="1">
        <v>101</v>
      </c>
      <c r="Q14" s="1">
        <v>101</v>
      </c>
      <c r="R14" s="1">
        <f>SUM(R8:R13)</f>
        <v>102</v>
      </c>
      <c r="S14" s="1">
        <v>100</v>
      </c>
      <c r="T14" s="1">
        <v>102</v>
      </c>
      <c r="U14" s="1">
        <v>102</v>
      </c>
      <c r="V14" s="1">
        <f t="shared" ref="V14:AC14" si="2">SUM(V8:V13)</f>
        <v>100</v>
      </c>
      <c r="W14" s="1">
        <f t="shared" si="2"/>
        <v>102</v>
      </c>
      <c r="X14" s="4">
        <f t="shared" si="2"/>
        <v>99.926917050852737</v>
      </c>
      <c r="Y14" s="4">
        <f t="shared" si="2"/>
        <v>100</v>
      </c>
      <c r="Z14" s="4">
        <f t="shared" si="2"/>
        <v>100</v>
      </c>
      <c r="AA14" s="4">
        <f t="shared" si="2"/>
        <v>100</v>
      </c>
      <c r="AB14" s="4">
        <f t="shared" si="2"/>
        <v>100</v>
      </c>
      <c r="AC14" s="1">
        <f t="shared" si="2"/>
        <v>102</v>
      </c>
    </row>
    <row r="15" spans="1:30" ht="7.5" customHeight="1">
      <c r="B15" s="7" t="s">
        <v>3</v>
      </c>
      <c r="C15" s="6"/>
      <c r="D15" s="6"/>
      <c r="E15" s="6"/>
      <c r="F15" s="6"/>
      <c r="G15" s="6"/>
      <c r="H15" s="6"/>
      <c r="I15" s="6"/>
      <c r="J15" s="6"/>
      <c r="K15" s="6"/>
      <c r="M15" s="6"/>
      <c r="N15" s="6"/>
      <c r="O15" s="6"/>
      <c r="X15" s="4"/>
      <c r="Y15" s="4"/>
      <c r="Z15" s="4"/>
      <c r="AA15" s="4"/>
      <c r="AB15" s="4"/>
    </row>
    <row r="16" spans="1:30">
      <c r="A16" s="8" t="s">
        <v>31</v>
      </c>
      <c r="B16" s="7"/>
      <c r="C16" s="7"/>
      <c r="D16" s="7"/>
      <c r="E16" s="7"/>
      <c r="F16" s="7"/>
      <c r="G16" s="7"/>
      <c r="H16" s="7"/>
      <c r="I16" s="7"/>
      <c r="J16" s="6"/>
      <c r="K16" s="6"/>
      <c r="M16" s="7"/>
      <c r="N16" s="7"/>
      <c r="O16" s="7"/>
      <c r="X16" s="4"/>
      <c r="Y16" s="4"/>
      <c r="Z16" s="4"/>
      <c r="AA16" s="4"/>
      <c r="AB16" s="4"/>
    </row>
    <row r="17" spans="1:29">
      <c r="A17" s="8" t="s">
        <v>30</v>
      </c>
      <c r="B17" s="7"/>
      <c r="C17" s="7"/>
      <c r="D17" s="7"/>
      <c r="E17" s="7"/>
      <c r="F17" s="7"/>
      <c r="G17" s="7"/>
      <c r="H17" s="7"/>
      <c r="I17" s="7"/>
      <c r="J17" s="6">
        <v>52</v>
      </c>
      <c r="K17" s="6">
        <v>52</v>
      </c>
      <c r="L17" s="1">
        <v>52</v>
      </c>
      <c r="M17" s="7">
        <v>52</v>
      </c>
      <c r="N17" s="7">
        <v>53</v>
      </c>
      <c r="O17" s="7">
        <v>53</v>
      </c>
      <c r="P17" s="1">
        <v>53</v>
      </c>
      <c r="Q17" s="1">
        <v>52</v>
      </c>
      <c r="R17" s="1">
        <v>52</v>
      </c>
      <c r="S17" s="1">
        <v>52</v>
      </c>
      <c r="T17" s="1">
        <v>53</v>
      </c>
      <c r="U17" s="1">
        <v>53</v>
      </c>
      <c r="V17" s="1">
        <v>52</v>
      </c>
      <c r="W17" s="1">
        <v>52</v>
      </c>
      <c r="X17" s="4">
        <v>52</v>
      </c>
      <c r="Y17" s="4">
        <v>52</v>
      </c>
      <c r="Z17" s="4">
        <v>52</v>
      </c>
      <c r="AA17" s="4">
        <v>52</v>
      </c>
      <c r="AB17" s="4">
        <v>52</v>
      </c>
      <c r="AC17" s="1">
        <v>52</v>
      </c>
    </row>
    <row r="18" spans="1:29">
      <c r="A18" s="8" t="s">
        <v>29</v>
      </c>
      <c r="B18" s="7"/>
      <c r="C18" s="7"/>
      <c r="D18" s="7"/>
      <c r="E18" s="7"/>
      <c r="F18" s="7"/>
      <c r="G18" s="7"/>
      <c r="H18" s="7"/>
      <c r="I18" s="7"/>
      <c r="J18" s="6">
        <v>48</v>
      </c>
      <c r="K18" s="6">
        <v>48</v>
      </c>
      <c r="L18" s="1">
        <v>48</v>
      </c>
      <c r="M18" s="7">
        <v>48</v>
      </c>
      <c r="N18" s="7">
        <v>47</v>
      </c>
      <c r="O18" s="7">
        <v>47</v>
      </c>
      <c r="P18" s="1">
        <v>47</v>
      </c>
      <c r="Q18" s="1">
        <v>48</v>
      </c>
      <c r="R18" s="1">
        <v>48</v>
      </c>
      <c r="S18" s="1">
        <v>48</v>
      </c>
      <c r="T18" s="1">
        <v>47</v>
      </c>
      <c r="U18" s="1">
        <v>47</v>
      </c>
      <c r="V18" s="1">
        <v>48</v>
      </c>
      <c r="W18" s="1">
        <v>48</v>
      </c>
      <c r="X18" s="4">
        <v>48</v>
      </c>
      <c r="Y18" s="4">
        <v>48</v>
      </c>
      <c r="Z18" s="4">
        <v>48</v>
      </c>
      <c r="AA18" s="4">
        <v>48</v>
      </c>
      <c r="AB18" s="4">
        <v>48</v>
      </c>
      <c r="AC18" s="1">
        <v>48</v>
      </c>
    </row>
    <row r="19" spans="1:29" ht="6" customHeight="1">
      <c r="A19" s="8"/>
      <c r="B19" s="7"/>
      <c r="C19" s="7"/>
      <c r="D19" s="7"/>
      <c r="E19" s="7"/>
      <c r="F19" s="7"/>
      <c r="G19" s="7"/>
      <c r="H19" s="7"/>
      <c r="I19" s="7"/>
      <c r="J19" s="6"/>
      <c r="K19" s="6"/>
      <c r="M19" s="7"/>
      <c r="N19" s="7"/>
      <c r="O19" s="7"/>
      <c r="X19" s="4"/>
      <c r="Y19" s="4"/>
      <c r="Z19" s="4"/>
      <c r="AA19" s="4"/>
      <c r="AB19" s="4"/>
    </row>
    <row r="20" spans="1:29">
      <c r="A20" s="8" t="s">
        <v>28</v>
      </c>
      <c r="B20" s="7"/>
      <c r="C20" s="7"/>
      <c r="D20" s="7"/>
      <c r="E20" s="7"/>
      <c r="F20" s="7"/>
      <c r="G20" s="7"/>
      <c r="H20" s="7"/>
      <c r="I20" s="7"/>
      <c r="J20" s="6"/>
      <c r="K20" s="6"/>
      <c r="M20" s="7"/>
      <c r="N20" s="7"/>
      <c r="O20" s="7"/>
      <c r="X20" s="4"/>
      <c r="Y20" s="4"/>
      <c r="Z20" s="4"/>
      <c r="AA20" s="4"/>
      <c r="AB20" s="4"/>
    </row>
    <row r="21" spans="1:29">
      <c r="A21" s="8" t="s">
        <v>27</v>
      </c>
      <c r="B21" s="7"/>
      <c r="C21" s="7"/>
      <c r="D21" s="7"/>
      <c r="E21" s="7"/>
      <c r="F21" s="7"/>
      <c r="G21" s="7"/>
      <c r="H21" s="7"/>
      <c r="I21" s="7"/>
      <c r="J21" s="6">
        <v>35</v>
      </c>
      <c r="K21" s="6">
        <v>35</v>
      </c>
      <c r="L21" s="7">
        <v>38</v>
      </c>
      <c r="M21" s="7">
        <v>38</v>
      </c>
      <c r="N21" s="7">
        <v>39</v>
      </c>
      <c r="O21" s="7">
        <v>39</v>
      </c>
      <c r="P21" s="7">
        <v>40</v>
      </c>
      <c r="Q21" s="7">
        <v>41</v>
      </c>
      <c r="R21" s="7">
        <v>40</v>
      </c>
      <c r="S21" s="1">
        <v>40</v>
      </c>
      <c r="T21" s="1">
        <v>40</v>
      </c>
      <c r="U21" s="1">
        <v>40</v>
      </c>
      <c r="V21" s="1">
        <v>41</v>
      </c>
      <c r="W21" s="1">
        <v>41</v>
      </c>
      <c r="X21" s="4">
        <v>41.665099791166831</v>
      </c>
      <c r="Y21" s="4">
        <v>42</v>
      </c>
      <c r="Z21" s="4">
        <v>42</v>
      </c>
      <c r="AA21" s="4">
        <v>43</v>
      </c>
      <c r="AB21" s="4">
        <v>44</v>
      </c>
      <c r="AC21" s="1">
        <v>44</v>
      </c>
    </row>
    <row r="22" spans="1:29">
      <c r="A22" s="8" t="s">
        <v>26</v>
      </c>
      <c r="B22" s="7"/>
      <c r="C22" s="7"/>
      <c r="D22" s="7"/>
      <c r="E22" s="7"/>
      <c r="F22" s="7"/>
      <c r="G22" s="7"/>
      <c r="H22" s="7"/>
      <c r="I22" s="7"/>
      <c r="J22" s="6">
        <v>43</v>
      </c>
      <c r="K22" s="6">
        <v>38</v>
      </c>
      <c r="L22" s="1">
        <v>39</v>
      </c>
      <c r="M22" s="7">
        <v>38</v>
      </c>
      <c r="N22" s="7">
        <v>37</v>
      </c>
      <c r="O22" s="7">
        <v>35</v>
      </c>
      <c r="P22" s="1">
        <v>34</v>
      </c>
      <c r="Q22" s="1">
        <v>32</v>
      </c>
      <c r="R22" s="1">
        <v>32</v>
      </c>
      <c r="S22" s="1">
        <v>31</v>
      </c>
      <c r="T22" s="1">
        <v>31</v>
      </c>
      <c r="U22" s="1">
        <v>30</v>
      </c>
      <c r="V22" s="1">
        <v>29</v>
      </c>
      <c r="W22" s="1">
        <v>27</v>
      </c>
      <c r="X22" s="4">
        <v>25.555864752320858</v>
      </c>
      <c r="Y22" s="4">
        <v>24</v>
      </c>
      <c r="Z22" s="4">
        <v>24</v>
      </c>
      <c r="AA22" s="4">
        <v>24</v>
      </c>
      <c r="AB22" s="4">
        <v>23</v>
      </c>
      <c r="AC22" s="1">
        <v>23</v>
      </c>
    </row>
    <row r="23" spans="1:29">
      <c r="A23" s="11" t="s">
        <v>25</v>
      </c>
      <c r="B23" s="7"/>
      <c r="C23" s="7"/>
      <c r="D23" s="7"/>
      <c r="E23" s="7"/>
      <c r="F23" s="7"/>
      <c r="G23" s="7"/>
      <c r="H23" s="7"/>
      <c r="I23" s="7"/>
      <c r="J23" s="6" t="s">
        <v>20</v>
      </c>
      <c r="K23" s="6" t="s">
        <v>20</v>
      </c>
      <c r="L23" s="1">
        <v>1</v>
      </c>
      <c r="M23" s="7">
        <v>1</v>
      </c>
      <c r="N23" s="7">
        <v>1</v>
      </c>
      <c r="O23" s="7">
        <v>1</v>
      </c>
      <c r="P23" s="1">
        <v>1</v>
      </c>
      <c r="Q23" s="1">
        <v>1</v>
      </c>
      <c r="R23" s="1">
        <v>1</v>
      </c>
      <c r="S23" s="1">
        <v>1</v>
      </c>
      <c r="T23" s="1">
        <v>1</v>
      </c>
      <c r="U23" s="1">
        <v>1</v>
      </c>
      <c r="V23" s="1">
        <v>1</v>
      </c>
      <c r="W23" s="1">
        <v>1</v>
      </c>
      <c r="X23" s="4">
        <v>0.57560738361875541</v>
      </c>
      <c r="Y23" s="4">
        <v>1</v>
      </c>
      <c r="Z23" s="4">
        <v>1</v>
      </c>
      <c r="AA23" s="4">
        <v>1</v>
      </c>
      <c r="AB23" s="4">
        <v>1</v>
      </c>
      <c r="AC23" s="1">
        <v>0</v>
      </c>
    </row>
    <row r="24" spans="1:29" ht="33.75" customHeight="1">
      <c r="A24" s="8" t="s">
        <v>24</v>
      </c>
      <c r="B24" s="7" t="s">
        <v>3</v>
      </c>
      <c r="C24" s="7" t="s">
        <v>3</v>
      </c>
      <c r="D24" s="7" t="s">
        <v>3</v>
      </c>
      <c r="E24" s="7" t="s">
        <v>3</v>
      </c>
      <c r="F24" s="7" t="s">
        <v>3</v>
      </c>
      <c r="G24" s="7" t="s">
        <v>3</v>
      </c>
      <c r="H24" s="7" t="s">
        <v>3</v>
      </c>
      <c r="I24" s="7" t="s">
        <v>3</v>
      </c>
      <c r="J24" s="6">
        <v>2</v>
      </c>
      <c r="K24" s="6">
        <v>2</v>
      </c>
      <c r="L24" s="1">
        <v>2</v>
      </c>
      <c r="M24" s="7">
        <v>2</v>
      </c>
      <c r="N24" s="7">
        <v>2</v>
      </c>
      <c r="O24" s="7">
        <v>2</v>
      </c>
      <c r="P24" s="1">
        <v>2</v>
      </c>
      <c r="Q24" s="1">
        <v>2</v>
      </c>
      <c r="R24" s="1">
        <v>2</v>
      </c>
      <c r="S24" s="1">
        <v>2</v>
      </c>
      <c r="T24" s="1">
        <v>2</v>
      </c>
      <c r="U24" s="1">
        <v>2</v>
      </c>
      <c r="V24" s="1">
        <v>2</v>
      </c>
      <c r="W24" s="1">
        <v>2</v>
      </c>
      <c r="X24" s="4">
        <v>2.0918414672974279</v>
      </c>
      <c r="Y24" s="4">
        <v>2</v>
      </c>
      <c r="Z24" s="4">
        <v>2</v>
      </c>
      <c r="AA24" s="4">
        <v>2</v>
      </c>
      <c r="AB24" s="4">
        <v>2</v>
      </c>
      <c r="AC24" s="1">
        <v>2</v>
      </c>
    </row>
    <row r="25" spans="1:29" ht="16.5" customHeight="1">
      <c r="A25" s="10" t="s">
        <v>23</v>
      </c>
      <c r="B25" s="7"/>
      <c r="C25" s="7"/>
      <c r="D25" s="7"/>
      <c r="E25" s="7"/>
      <c r="F25" s="7"/>
      <c r="G25" s="7"/>
      <c r="H25" s="7"/>
      <c r="I25" s="7"/>
      <c r="J25" s="6">
        <v>15</v>
      </c>
      <c r="K25" s="6">
        <v>17</v>
      </c>
      <c r="L25" s="1">
        <v>15</v>
      </c>
      <c r="M25" s="7">
        <v>17</v>
      </c>
      <c r="N25" s="7">
        <v>17</v>
      </c>
      <c r="O25" s="7">
        <v>17</v>
      </c>
      <c r="P25" s="1">
        <v>18</v>
      </c>
      <c r="Q25" s="1">
        <v>18</v>
      </c>
      <c r="R25" s="1">
        <v>19</v>
      </c>
      <c r="S25" s="1">
        <v>20</v>
      </c>
      <c r="T25" s="1">
        <v>20</v>
      </c>
      <c r="U25" s="1">
        <v>20</v>
      </c>
      <c r="V25" s="1">
        <v>21</v>
      </c>
      <c r="W25" s="1">
        <v>21</v>
      </c>
      <c r="X25" s="4">
        <v>21.189922859585391</v>
      </c>
      <c r="Y25" s="4">
        <v>22</v>
      </c>
      <c r="Z25" s="4">
        <v>22</v>
      </c>
      <c r="AA25" s="4">
        <v>21</v>
      </c>
      <c r="AB25" s="4">
        <v>21</v>
      </c>
      <c r="AC25" s="1">
        <v>21</v>
      </c>
    </row>
    <row r="26" spans="1:29">
      <c r="A26" s="8" t="s">
        <v>22</v>
      </c>
      <c r="B26" s="7" t="s">
        <v>3</v>
      </c>
      <c r="C26" s="7" t="s">
        <v>3</v>
      </c>
      <c r="D26" s="7" t="s">
        <v>3</v>
      </c>
      <c r="E26" s="7" t="s">
        <v>3</v>
      </c>
      <c r="F26" s="7" t="s">
        <v>3</v>
      </c>
      <c r="G26" s="7" t="s">
        <v>3</v>
      </c>
      <c r="H26" s="7" t="s">
        <v>3</v>
      </c>
      <c r="I26" s="7" t="s">
        <v>3</v>
      </c>
      <c r="J26" s="6">
        <v>4</v>
      </c>
      <c r="K26" s="6">
        <v>7</v>
      </c>
      <c r="L26" s="1">
        <v>4</v>
      </c>
      <c r="M26" s="7">
        <v>3</v>
      </c>
      <c r="N26" s="7">
        <v>3</v>
      </c>
      <c r="O26" s="7">
        <v>3</v>
      </c>
      <c r="P26" s="1">
        <v>2</v>
      </c>
      <c r="Q26" s="1">
        <v>2</v>
      </c>
      <c r="R26" s="1">
        <v>2</v>
      </c>
      <c r="S26" s="1">
        <v>2</v>
      </c>
      <c r="T26" s="1">
        <v>2</v>
      </c>
      <c r="U26" s="1">
        <v>2</v>
      </c>
      <c r="V26" s="1">
        <v>2</v>
      </c>
      <c r="W26" s="1">
        <v>2</v>
      </c>
      <c r="X26" s="4">
        <v>2.9723001481637472</v>
      </c>
      <c r="Y26" s="4">
        <v>3</v>
      </c>
      <c r="Z26" s="4">
        <v>3</v>
      </c>
      <c r="AA26" s="4">
        <v>2</v>
      </c>
      <c r="AB26" s="4">
        <v>2</v>
      </c>
      <c r="AC26" s="1">
        <v>2</v>
      </c>
    </row>
    <row r="27" spans="1:29">
      <c r="A27" s="10" t="s">
        <v>21</v>
      </c>
      <c r="B27" s="7" t="s">
        <v>3</v>
      </c>
      <c r="C27" s="7" t="s">
        <v>3</v>
      </c>
      <c r="D27" s="7" t="s">
        <v>3</v>
      </c>
      <c r="E27" s="7" t="s">
        <v>3</v>
      </c>
      <c r="F27" s="7" t="s">
        <v>3</v>
      </c>
      <c r="G27" s="7" t="s">
        <v>3</v>
      </c>
      <c r="H27" s="7" t="s">
        <v>3</v>
      </c>
      <c r="I27" s="7" t="s">
        <v>3</v>
      </c>
      <c r="J27" s="6" t="s">
        <v>20</v>
      </c>
      <c r="K27" s="6" t="s">
        <v>20</v>
      </c>
      <c r="L27" s="1">
        <v>1</v>
      </c>
      <c r="M27" s="7">
        <v>2</v>
      </c>
      <c r="N27" s="7">
        <v>2</v>
      </c>
      <c r="O27" s="7">
        <v>3</v>
      </c>
      <c r="P27" s="1">
        <v>3</v>
      </c>
      <c r="Q27" s="1">
        <v>3</v>
      </c>
      <c r="R27" s="1">
        <v>4</v>
      </c>
      <c r="S27" s="1">
        <v>4</v>
      </c>
      <c r="T27" s="1">
        <v>5</v>
      </c>
      <c r="U27" s="1">
        <v>5</v>
      </c>
      <c r="V27" s="1">
        <v>5</v>
      </c>
      <c r="W27" s="1">
        <v>5</v>
      </c>
      <c r="X27" s="4">
        <v>5.751561234748034</v>
      </c>
      <c r="Y27" s="4">
        <v>6</v>
      </c>
      <c r="Z27" s="4">
        <v>7</v>
      </c>
      <c r="AA27" s="4">
        <v>7</v>
      </c>
      <c r="AB27" s="4">
        <v>7</v>
      </c>
      <c r="AC27" s="1">
        <v>7</v>
      </c>
    </row>
    <row r="28" spans="1:29">
      <c r="A28" s="8" t="s">
        <v>4</v>
      </c>
      <c r="B28" s="7" t="s">
        <v>3</v>
      </c>
      <c r="C28" s="7" t="s">
        <v>3</v>
      </c>
      <c r="D28" s="7" t="s">
        <v>3</v>
      </c>
      <c r="E28" s="7" t="s">
        <v>3</v>
      </c>
      <c r="F28" s="7" t="s">
        <v>3</v>
      </c>
      <c r="G28" s="7" t="s">
        <v>3</v>
      </c>
      <c r="H28" s="7" t="s">
        <v>3</v>
      </c>
      <c r="I28" s="7" t="s">
        <v>3</v>
      </c>
      <c r="J28" s="6">
        <f t="shared" ref="J28:R28" si="3">SUM(J21:J27)</f>
        <v>99</v>
      </c>
      <c r="K28" s="6">
        <f t="shared" si="3"/>
        <v>99</v>
      </c>
      <c r="L28" s="1">
        <f t="shared" si="3"/>
        <v>100</v>
      </c>
      <c r="M28" s="7">
        <f t="shared" si="3"/>
        <v>101</v>
      </c>
      <c r="N28" s="7">
        <f t="shared" si="3"/>
        <v>101</v>
      </c>
      <c r="O28" s="7">
        <f t="shared" si="3"/>
        <v>100</v>
      </c>
      <c r="P28" s="1">
        <f t="shared" si="3"/>
        <v>100</v>
      </c>
      <c r="Q28" s="1">
        <f t="shared" si="3"/>
        <v>99</v>
      </c>
      <c r="R28" s="1">
        <f t="shared" si="3"/>
        <v>100</v>
      </c>
      <c r="S28" s="1">
        <v>100</v>
      </c>
      <c r="T28" s="1">
        <v>101</v>
      </c>
      <c r="U28" s="1">
        <v>100</v>
      </c>
      <c r="V28" s="1">
        <f t="shared" ref="V28:AC28" si="4">SUM(V21:V27)</f>
        <v>101</v>
      </c>
      <c r="W28" s="1">
        <f t="shared" si="4"/>
        <v>99</v>
      </c>
      <c r="X28" s="4">
        <f t="shared" si="4"/>
        <v>99.80219763690107</v>
      </c>
      <c r="Y28" s="4">
        <f t="shared" si="4"/>
        <v>100</v>
      </c>
      <c r="Z28" s="4">
        <f t="shared" si="4"/>
        <v>101</v>
      </c>
      <c r="AA28" s="4">
        <f t="shared" si="4"/>
        <v>100</v>
      </c>
      <c r="AB28" s="4">
        <f t="shared" si="4"/>
        <v>100</v>
      </c>
      <c r="AC28" s="1">
        <f t="shared" si="4"/>
        <v>99</v>
      </c>
    </row>
    <row r="29" spans="1:29" ht="6" customHeight="1">
      <c r="B29" s="6"/>
      <c r="C29" s="6"/>
      <c r="D29" s="6"/>
      <c r="E29" s="6"/>
      <c r="F29" s="6"/>
      <c r="G29" s="6"/>
      <c r="H29" s="6"/>
      <c r="I29" s="6"/>
      <c r="J29" s="6"/>
      <c r="K29" s="6"/>
      <c r="L29" s="6"/>
      <c r="M29" s="6"/>
      <c r="N29" s="6"/>
      <c r="O29" s="6"/>
      <c r="X29" s="4"/>
      <c r="Y29" s="4"/>
      <c r="Z29" s="4"/>
      <c r="AA29" s="4"/>
      <c r="AB29" s="4"/>
    </row>
    <row r="30" spans="1:29">
      <c r="A30" s="8" t="s">
        <v>19</v>
      </c>
      <c r="B30" s="7"/>
      <c r="C30" s="7"/>
      <c r="D30" s="7"/>
      <c r="E30" s="7"/>
      <c r="F30" s="7"/>
      <c r="G30" s="7"/>
      <c r="H30" s="7"/>
      <c r="I30" s="7"/>
      <c r="J30" s="6"/>
      <c r="K30" s="6"/>
      <c r="M30" s="7"/>
      <c r="N30" s="7"/>
      <c r="O30" s="7"/>
      <c r="X30" s="4"/>
      <c r="Y30" s="4"/>
      <c r="Z30" s="4"/>
      <c r="AA30" s="4"/>
      <c r="AB30" s="4"/>
    </row>
    <row r="31" spans="1:29">
      <c r="A31" s="8" t="s">
        <v>18</v>
      </c>
      <c r="B31" s="7" t="s">
        <v>3</v>
      </c>
      <c r="C31" s="7" t="s">
        <v>3</v>
      </c>
      <c r="D31" s="7" t="s">
        <v>3</v>
      </c>
      <c r="E31" s="7" t="s">
        <v>3</v>
      </c>
      <c r="F31" s="7" t="s">
        <v>3</v>
      </c>
      <c r="G31" s="7" t="s">
        <v>3</v>
      </c>
      <c r="H31" s="7" t="s">
        <v>3</v>
      </c>
      <c r="I31" s="7" t="s">
        <v>3</v>
      </c>
      <c r="J31" s="6">
        <v>3</v>
      </c>
      <c r="K31" s="6">
        <v>3</v>
      </c>
      <c r="L31" s="1">
        <v>4</v>
      </c>
      <c r="M31" s="7">
        <v>4</v>
      </c>
      <c r="N31" s="7">
        <v>5</v>
      </c>
      <c r="O31" s="7">
        <v>5</v>
      </c>
      <c r="P31" s="1">
        <v>4</v>
      </c>
      <c r="Q31" s="1">
        <v>4</v>
      </c>
      <c r="R31" s="1">
        <v>3</v>
      </c>
      <c r="S31" s="1">
        <v>4</v>
      </c>
      <c r="T31" s="1">
        <v>4</v>
      </c>
      <c r="U31" s="1">
        <v>4</v>
      </c>
      <c r="V31" s="1">
        <v>4</v>
      </c>
      <c r="W31" s="1">
        <v>4</v>
      </c>
      <c r="X31" s="4">
        <v>3.5792312676098783</v>
      </c>
      <c r="Y31" s="4">
        <v>4</v>
      </c>
      <c r="Z31" s="4">
        <v>4</v>
      </c>
      <c r="AA31" s="4">
        <v>4</v>
      </c>
      <c r="AB31" s="4">
        <v>4</v>
      </c>
      <c r="AC31" s="1">
        <v>4</v>
      </c>
    </row>
    <row r="32" spans="1:29">
      <c r="A32" s="8" t="s">
        <v>17</v>
      </c>
      <c r="B32" s="7" t="s">
        <v>3</v>
      </c>
      <c r="C32" s="7" t="s">
        <v>3</v>
      </c>
      <c r="D32" s="7" t="s">
        <v>3</v>
      </c>
      <c r="E32" s="7" t="s">
        <v>3</v>
      </c>
      <c r="F32" s="7" t="s">
        <v>3</v>
      </c>
      <c r="G32" s="7" t="s">
        <v>3</v>
      </c>
      <c r="H32" s="7" t="s">
        <v>3</v>
      </c>
      <c r="I32" s="7" t="s">
        <v>3</v>
      </c>
      <c r="J32" s="6">
        <v>28</v>
      </c>
      <c r="K32" s="6">
        <v>26</v>
      </c>
      <c r="L32" s="1">
        <v>25</v>
      </c>
      <c r="M32" s="7">
        <v>24</v>
      </c>
      <c r="N32" s="7">
        <v>24</v>
      </c>
      <c r="O32" s="7">
        <v>23</v>
      </c>
      <c r="P32" s="1">
        <v>24</v>
      </c>
      <c r="Q32" s="1">
        <v>24</v>
      </c>
      <c r="R32" s="1">
        <v>24</v>
      </c>
      <c r="S32" s="1">
        <v>25</v>
      </c>
      <c r="T32" s="1">
        <v>24</v>
      </c>
      <c r="U32" s="1">
        <v>24</v>
      </c>
      <c r="V32" s="1">
        <v>26</v>
      </c>
      <c r="W32" s="1">
        <v>27</v>
      </c>
      <c r="X32" s="4">
        <v>27.527661006393544</v>
      </c>
      <c r="Y32" s="4">
        <v>28</v>
      </c>
      <c r="Z32" s="4">
        <v>29</v>
      </c>
      <c r="AA32" s="4">
        <v>30</v>
      </c>
      <c r="AB32" s="4">
        <v>32</v>
      </c>
      <c r="AC32" s="1">
        <v>32</v>
      </c>
    </row>
    <row r="33" spans="1:29">
      <c r="A33" s="10" t="s">
        <v>16</v>
      </c>
      <c r="B33" s="7" t="s">
        <v>3</v>
      </c>
      <c r="C33" s="7" t="s">
        <v>3</v>
      </c>
      <c r="D33" s="7" t="s">
        <v>3</v>
      </c>
      <c r="E33" s="7" t="s">
        <v>3</v>
      </c>
      <c r="F33" s="7" t="s">
        <v>3</v>
      </c>
      <c r="G33" s="7" t="s">
        <v>3</v>
      </c>
      <c r="H33" s="7" t="s">
        <v>3</v>
      </c>
      <c r="I33" s="7" t="s">
        <v>3</v>
      </c>
      <c r="J33" s="6">
        <v>48</v>
      </c>
      <c r="K33" s="6">
        <v>47</v>
      </c>
      <c r="L33" s="1">
        <v>47</v>
      </c>
      <c r="M33" s="7">
        <v>47</v>
      </c>
      <c r="N33" s="7">
        <v>46</v>
      </c>
      <c r="O33" s="7">
        <v>46</v>
      </c>
      <c r="P33" s="1">
        <v>46</v>
      </c>
      <c r="Q33" s="1">
        <v>46</v>
      </c>
      <c r="R33" s="1">
        <v>46</v>
      </c>
      <c r="S33" s="1">
        <v>46</v>
      </c>
      <c r="T33" s="1">
        <v>47</v>
      </c>
      <c r="U33" s="1">
        <v>48</v>
      </c>
      <c r="V33" s="1">
        <v>48</v>
      </c>
      <c r="W33" s="1">
        <v>47</v>
      </c>
      <c r="X33" s="4">
        <v>46.5219705987233</v>
      </c>
      <c r="Y33" s="4">
        <v>47</v>
      </c>
      <c r="Z33" s="4">
        <v>46</v>
      </c>
      <c r="AA33" s="4">
        <v>45</v>
      </c>
      <c r="AB33" s="4">
        <v>45</v>
      </c>
      <c r="AC33" s="1">
        <v>45</v>
      </c>
    </row>
    <row r="34" spans="1:29">
      <c r="A34" s="8" t="s">
        <v>15</v>
      </c>
      <c r="B34" s="7" t="s">
        <v>3</v>
      </c>
      <c r="C34" s="7" t="s">
        <v>3</v>
      </c>
      <c r="D34" s="7" t="s">
        <v>3</v>
      </c>
      <c r="E34" s="7" t="s">
        <v>3</v>
      </c>
      <c r="F34" s="7" t="s">
        <v>3</v>
      </c>
      <c r="G34" s="7" t="s">
        <v>3</v>
      </c>
      <c r="H34" s="7" t="s">
        <v>3</v>
      </c>
      <c r="I34" s="7" t="s">
        <v>3</v>
      </c>
      <c r="J34" s="6">
        <v>7</v>
      </c>
      <c r="K34" s="6">
        <v>8</v>
      </c>
      <c r="L34" s="1">
        <v>8</v>
      </c>
      <c r="M34" s="7">
        <v>8</v>
      </c>
      <c r="N34" s="7">
        <v>9</v>
      </c>
      <c r="O34" s="7">
        <v>9</v>
      </c>
      <c r="P34" s="1">
        <v>9</v>
      </c>
      <c r="Q34" s="1">
        <v>8</v>
      </c>
      <c r="R34" s="1">
        <v>7</v>
      </c>
      <c r="S34" s="1">
        <v>7</v>
      </c>
      <c r="T34" s="1">
        <v>6</v>
      </c>
      <c r="U34" s="1">
        <v>6</v>
      </c>
      <c r="V34" s="1">
        <v>6</v>
      </c>
      <c r="W34" s="1">
        <v>6</v>
      </c>
      <c r="X34" s="4">
        <v>5.9706589924010709</v>
      </c>
      <c r="Y34" s="4">
        <v>6</v>
      </c>
      <c r="Z34" s="4">
        <v>6</v>
      </c>
      <c r="AA34" s="4">
        <v>6</v>
      </c>
      <c r="AB34" s="4">
        <v>5</v>
      </c>
      <c r="AC34" s="1">
        <v>6</v>
      </c>
    </row>
    <row r="35" spans="1:29">
      <c r="A35" s="8" t="s">
        <v>14</v>
      </c>
      <c r="B35" s="7" t="s">
        <v>3</v>
      </c>
      <c r="C35" s="7" t="s">
        <v>3</v>
      </c>
      <c r="D35" s="7" t="s">
        <v>3</v>
      </c>
      <c r="E35" s="7" t="s">
        <v>3</v>
      </c>
      <c r="F35" s="7" t="s">
        <v>3</v>
      </c>
      <c r="G35" s="7" t="s">
        <v>3</v>
      </c>
      <c r="H35" s="7" t="s">
        <v>3</v>
      </c>
      <c r="I35" s="7" t="s">
        <v>3</v>
      </c>
      <c r="J35" s="6">
        <v>9</v>
      </c>
      <c r="K35" s="6">
        <v>11</v>
      </c>
      <c r="L35" s="1">
        <v>10</v>
      </c>
      <c r="M35" s="7">
        <v>10</v>
      </c>
      <c r="N35" s="7">
        <v>10</v>
      </c>
      <c r="O35" s="7">
        <v>10</v>
      </c>
      <c r="P35" s="1">
        <v>10</v>
      </c>
      <c r="Q35" s="1">
        <v>10</v>
      </c>
      <c r="R35" s="1">
        <v>10</v>
      </c>
      <c r="S35" s="1">
        <v>10</v>
      </c>
      <c r="T35" s="1">
        <v>10</v>
      </c>
      <c r="U35" s="1">
        <v>10</v>
      </c>
      <c r="V35" s="1">
        <v>9</v>
      </c>
      <c r="W35" s="1">
        <v>9</v>
      </c>
      <c r="X35" s="4">
        <v>8.6016563958072787</v>
      </c>
      <c r="Y35" s="4">
        <v>8</v>
      </c>
      <c r="Z35" s="4">
        <v>8</v>
      </c>
      <c r="AA35" s="4">
        <v>8</v>
      </c>
      <c r="AB35" s="4">
        <v>7</v>
      </c>
      <c r="AC35" s="1">
        <v>7</v>
      </c>
    </row>
    <row r="36" spans="1:29">
      <c r="A36" s="8" t="s">
        <v>13</v>
      </c>
      <c r="B36" s="7" t="s">
        <v>3</v>
      </c>
      <c r="C36" s="7" t="s">
        <v>3</v>
      </c>
      <c r="D36" s="7" t="s">
        <v>3</v>
      </c>
      <c r="E36" s="7" t="s">
        <v>3</v>
      </c>
      <c r="F36" s="7" t="s">
        <v>3</v>
      </c>
      <c r="G36" s="7" t="s">
        <v>3</v>
      </c>
      <c r="H36" s="7" t="s">
        <v>3</v>
      </c>
      <c r="I36" s="7" t="s">
        <v>3</v>
      </c>
      <c r="J36" s="6">
        <v>5</v>
      </c>
      <c r="K36" s="6">
        <v>5</v>
      </c>
      <c r="L36" s="1">
        <v>6</v>
      </c>
      <c r="M36" s="7">
        <v>7</v>
      </c>
      <c r="N36" s="7">
        <v>7</v>
      </c>
      <c r="O36" s="7">
        <v>7</v>
      </c>
      <c r="P36" s="1">
        <v>7</v>
      </c>
      <c r="Q36" s="1">
        <v>7</v>
      </c>
      <c r="R36" s="1">
        <v>8</v>
      </c>
      <c r="S36" s="1">
        <v>8</v>
      </c>
      <c r="T36" s="1">
        <v>8</v>
      </c>
      <c r="U36" s="1">
        <v>8</v>
      </c>
      <c r="V36" s="1">
        <v>8</v>
      </c>
      <c r="W36" s="1">
        <v>7</v>
      </c>
      <c r="X36" s="4">
        <v>7.798821739064925</v>
      </c>
      <c r="Y36" s="4">
        <v>7</v>
      </c>
      <c r="Z36" s="4">
        <f>100-Z31-Z32-Z33-Z34-Z35</f>
        <v>7</v>
      </c>
      <c r="AA36" s="4">
        <v>7</v>
      </c>
      <c r="AB36" s="4">
        <v>7</v>
      </c>
      <c r="AC36" s="1">
        <v>7</v>
      </c>
    </row>
    <row r="37" spans="1:29">
      <c r="A37" s="1" t="s">
        <v>4</v>
      </c>
      <c r="B37" s="7" t="s">
        <v>3</v>
      </c>
      <c r="C37" s="7" t="s">
        <v>3</v>
      </c>
      <c r="D37" s="7" t="s">
        <v>3</v>
      </c>
      <c r="E37" s="7" t="s">
        <v>3</v>
      </c>
      <c r="F37" s="7" t="s">
        <v>3</v>
      </c>
      <c r="G37" s="7" t="s">
        <v>3</v>
      </c>
      <c r="H37" s="7" t="s">
        <v>3</v>
      </c>
      <c r="I37" s="7" t="s">
        <v>3</v>
      </c>
      <c r="J37" s="6">
        <v>100</v>
      </c>
      <c r="K37" s="6">
        <v>100</v>
      </c>
      <c r="L37" s="1">
        <v>100</v>
      </c>
      <c r="M37" s="7">
        <v>100</v>
      </c>
      <c r="N37" s="7">
        <v>100</v>
      </c>
      <c r="O37" s="7">
        <v>100</v>
      </c>
      <c r="P37" s="1">
        <v>100</v>
      </c>
      <c r="Q37" s="1">
        <v>99</v>
      </c>
      <c r="R37" s="1">
        <f>SUM(R31:R36)</f>
        <v>98</v>
      </c>
      <c r="S37" s="1">
        <v>100</v>
      </c>
      <c r="T37" s="1">
        <v>99</v>
      </c>
      <c r="U37" s="1">
        <v>100</v>
      </c>
      <c r="V37" s="1">
        <f>SUM(V31:V36)</f>
        <v>101</v>
      </c>
      <c r="W37" s="1">
        <f>SUM(W31:W36)</f>
        <v>100</v>
      </c>
      <c r="X37" s="4">
        <v>100</v>
      </c>
      <c r="Y37" s="4">
        <f>SUM(Y30:Y36)</f>
        <v>100</v>
      </c>
      <c r="Z37" s="4">
        <f>SUM(Z30:Z36)</f>
        <v>100</v>
      </c>
      <c r="AA37" s="4">
        <f>SUM(AA30:AA36)</f>
        <v>100</v>
      </c>
      <c r="AB37" s="4">
        <f>SUM(AB31:AB36)</f>
        <v>100</v>
      </c>
      <c r="AC37" s="1">
        <f>SUM(AC31:AC36)</f>
        <v>101</v>
      </c>
    </row>
    <row r="38" spans="1:29" ht="6" customHeight="1">
      <c r="B38" s="6"/>
      <c r="C38" s="6"/>
      <c r="D38" s="6"/>
      <c r="E38" s="6"/>
      <c r="F38" s="6"/>
      <c r="G38" s="6"/>
      <c r="H38" s="6"/>
      <c r="I38" s="6"/>
      <c r="J38" s="6"/>
      <c r="K38" s="6"/>
      <c r="M38" s="6"/>
      <c r="N38" s="6"/>
      <c r="O38" s="6"/>
      <c r="Z38" s="4"/>
      <c r="AA38" s="4"/>
      <c r="AB38" s="4"/>
    </row>
    <row r="39" spans="1:29" ht="36.75" customHeight="1">
      <c r="A39" s="10" t="s">
        <v>12</v>
      </c>
      <c r="B39" s="7"/>
      <c r="C39" s="7"/>
      <c r="D39" s="7"/>
      <c r="E39" s="7"/>
      <c r="F39" s="7"/>
      <c r="G39" s="7"/>
      <c r="H39" s="7"/>
      <c r="I39" s="7"/>
      <c r="J39" s="6"/>
      <c r="K39" s="6"/>
      <c r="M39" s="7"/>
      <c r="N39" s="7"/>
      <c r="O39" s="7"/>
      <c r="X39" s="4"/>
      <c r="Y39" s="4"/>
      <c r="Z39" s="4"/>
      <c r="AA39" s="4"/>
      <c r="AB39" s="4"/>
    </row>
    <row r="40" spans="1:29">
      <c r="A40" s="8" t="s">
        <v>11</v>
      </c>
      <c r="B40" s="7" t="s">
        <v>3</v>
      </c>
      <c r="C40" s="7" t="s">
        <v>3</v>
      </c>
      <c r="D40" s="7" t="s">
        <v>3</v>
      </c>
      <c r="E40" s="7" t="s">
        <v>3</v>
      </c>
      <c r="F40" s="7" t="s">
        <v>3</v>
      </c>
      <c r="G40" s="7" t="s">
        <v>3</v>
      </c>
      <c r="H40" s="7" t="s">
        <v>3</v>
      </c>
      <c r="I40" s="7" t="s">
        <v>3</v>
      </c>
      <c r="J40" s="6">
        <v>20</v>
      </c>
      <c r="K40" s="6">
        <v>20</v>
      </c>
      <c r="L40" s="4">
        <v>19.063235294117646</v>
      </c>
      <c r="M40" s="7">
        <v>20</v>
      </c>
      <c r="N40" s="7">
        <v>19</v>
      </c>
      <c r="O40" s="7">
        <v>18</v>
      </c>
      <c r="P40" s="1">
        <v>18</v>
      </c>
      <c r="Q40" s="1">
        <v>17</v>
      </c>
      <c r="R40" s="1">
        <v>15</v>
      </c>
      <c r="S40" s="1">
        <v>14</v>
      </c>
      <c r="T40" s="1">
        <v>13</v>
      </c>
      <c r="U40" s="1">
        <v>13</v>
      </c>
      <c r="V40" s="1">
        <v>13</v>
      </c>
      <c r="W40" s="1">
        <v>12</v>
      </c>
      <c r="X40" s="4">
        <v>11.514500447954342</v>
      </c>
      <c r="Y40" s="4">
        <v>11.029498227754541</v>
      </c>
      <c r="Z40" s="4">
        <v>11.056027963566699</v>
      </c>
      <c r="AA40" s="4">
        <v>11</v>
      </c>
      <c r="AB40" s="4">
        <v>10</v>
      </c>
      <c r="AC40" s="1">
        <v>9</v>
      </c>
    </row>
    <row r="41" spans="1:29">
      <c r="A41" s="8" t="s">
        <v>10</v>
      </c>
      <c r="B41" s="7" t="s">
        <v>3</v>
      </c>
      <c r="C41" s="7" t="s">
        <v>3</v>
      </c>
      <c r="D41" s="7" t="s">
        <v>3</v>
      </c>
      <c r="E41" s="7" t="s">
        <v>3</v>
      </c>
      <c r="F41" s="7" t="s">
        <v>3</v>
      </c>
      <c r="G41" s="7" t="s">
        <v>3</v>
      </c>
      <c r="H41" s="7" t="s">
        <v>3</v>
      </c>
      <c r="I41" s="7" t="s">
        <v>3</v>
      </c>
      <c r="J41" s="6">
        <v>17</v>
      </c>
      <c r="K41" s="6">
        <v>17</v>
      </c>
      <c r="L41" s="9">
        <v>16.789338235294117</v>
      </c>
      <c r="M41" s="7">
        <v>17</v>
      </c>
      <c r="N41" s="7">
        <v>17</v>
      </c>
      <c r="O41" s="7">
        <v>16</v>
      </c>
      <c r="P41" s="1">
        <v>16</v>
      </c>
      <c r="Q41" s="1">
        <v>16</v>
      </c>
      <c r="R41" s="1">
        <v>16</v>
      </c>
      <c r="S41" s="1">
        <v>16</v>
      </c>
      <c r="T41" s="1">
        <v>15</v>
      </c>
      <c r="U41" s="1">
        <v>15</v>
      </c>
      <c r="V41" s="1">
        <v>15</v>
      </c>
      <c r="W41" s="1">
        <v>15</v>
      </c>
      <c r="X41" s="4">
        <v>15.020157945382753</v>
      </c>
      <c r="Y41" s="4">
        <v>15.11154227351375</v>
      </c>
      <c r="Z41" s="4">
        <v>15.34803213121366</v>
      </c>
      <c r="AA41" s="4">
        <v>15</v>
      </c>
      <c r="AB41" s="4">
        <v>15</v>
      </c>
      <c r="AC41" s="1">
        <v>15</v>
      </c>
    </row>
    <row r="42" spans="1:29">
      <c r="A42" s="8" t="s">
        <v>9</v>
      </c>
      <c r="B42" s="7" t="s">
        <v>3</v>
      </c>
      <c r="C42" s="7" t="s">
        <v>3</v>
      </c>
      <c r="D42" s="7" t="s">
        <v>3</v>
      </c>
      <c r="E42" s="7" t="s">
        <v>3</v>
      </c>
      <c r="F42" s="7" t="s">
        <v>3</v>
      </c>
      <c r="G42" s="7" t="s">
        <v>3</v>
      </c>
      <c r="H42" s="7" t="s">
        <v>3</v>
      </c>
      <c r="I42" s="7" t="s">
        <v>3</v>
      </c>
      <c r="J42" s="6">
        <v>14</v>
      </c>
      <c r="K42" s="6">
        <v>14</v>
      </c>
      <c r="L42" s="4">
        <v>14.275735294117647</v>
      </c>
      <c r="M42" s="7">
        <v>14</v>
      </c>
      <c r="N42" s="7">
        <v>16</v>
      </c>
      <c r="O42" s="7">
        <v>16</v>
      </c>
      <c r="P42" s="1">
        <v>16</v>
      </c>
      <c r="Q42" s="1">
        <v>17</v>
      </c>
      <c r="R42" s="1">
        <v>18</v>
      </c>
      <c r="S42" s="1">
        <v>18</v>
      </c>
      <c r="T42" s="1">
        <v>18</v>
      </c>
      <c r="U42" s="1">
        <v>18</v>
      </c>
      <c r="V42" s="1">
        <v>18</v>
      </c>
      <c r="W42" s="1">
        <v>19</v>
      </c>
      <c r="X42" s="4">
        <v>19.554036566347015</v>
      </c>
      <c r="Y42" s="4">
        <v>19.626568563221287</v>
      </c>
      <c r="Z42" s="4">
        <v>19.712297919537527</v>
      </c>
      <c r="AA42" s="4">
        <v>20</v>
      </c>
      <c r="AB42" s="4">
        <v>20</v>
      </c>
      <c r="AC42" s="1">
        <v>19</v>
      </c>
    </row>
    <row r="43" spans="1:29">
      <c r="A43" s="8" t="s">
        <v>8</v>
      </c>
      <c r="B43" s="7" t="s">
        <v>3</v>
      </c>
      <c r="C43" s="7" t="s">
        <v>3</v>
      </c>
      <c r="D43" s="7" t="s">
        <v>3</v>
      </c>
      <c r="E43" s="7" t="s">
        <v>3</v>
      </c>
      <c r="F43" s="7" t="s">
        <v>3</v>
      </c>
      <c r="G43" s="7" t="s">
        <v>3</v>
      </c>
      <c r="H43" s="7" t="s">
        <v>3</v>
      </c>
      <c r="I43" s="7" t="s">
        <v>3</v>
      </c>
      <c r="J43" s="6">
        <v>18</v>
      </c>
      <c r="K43" s="6">
        <v>19</v>
      </c>
      <c r="L43" s="4">
        <v>18.269117647058824</v>
      </c>
      <c r="M43" s="7">
        <v>19</v>
      </c>
      <c r="N43" s="7">
        <v>20</v>
      </c>
      <c r="O43" s="7">
        <v>20</v>
      </c>
      <c r="P43" s="1">
        <v>21</v>
      </c>
      <c r="Q43" s="1">
        <v>22</v>
      </c>
      <c r="R43" s="1">
        <v>23</v>
      </c>
      <c r="S43" s="1">
        <v>24</v>
      </c>
      <c r="T43" s="1">
        <v>24</v>
      </c>
      <c r="U43" s="1">
        <v>24</v>
      </c>
      <c r="V43" s="1">
        <v>24</v>
      </c>
      <c r="W43" s="1">
        <v>25</v>
      </c>
      <c r="X43" s="4">
        <v>26.743703752861929</v>
      </c>
      <c r="Y43" s="4">
        <v>27.32869693762704</v>
      </c>
      <c r="Z43" s="4">
        <v>27.487984404933957</v>
      </c>
      <c r="AA43" s="4">
        <v>28</v>
      </c>
      <c r="AB43" s="4">
        <v>28</v>
      </c>
      <c r="AC43" s="1">
        <v>30</v>
      </c>
    </row>
    <row r="44" spans="1:29">
      <c r="A44" s="8" t="s">
        <v>7</v>
      </c>
      <c r="B44" s="7" t="s">
        <v>3</v>
      </c>
      <c r="C44" s="7" t="s">
        <v>3</v>
      </c>
      <c r="D44" s="7" t="s">
        <v>3</v>
      </c>
      <c r="E44" s="7" t="s">
        <v>3</v>
      </c>
      <c r="F44" s="7" t="s">
        <v>3</v>
      </c>
      <c r="G44" s="7" t="s">
        <v>3</v>
      </c>
      <c r="H44" s="7" t="s">
        <v>3</v>
      </c>
      <c r="I44" s="7" t="s">
        <v>3</v>
      </c>
      <c r="J44" s="6">
        <v>9</v>
      </c>
      <c r="K44" s="6">
        <v>10</v>
      </c>
      <c r="L44" s="4">
        <v>10.762132352941176</v>
      </c>
      <c r="M44" s="7">
        <v>11</v>
      </c>
      <c r="N44" s="7">
        <v>10</v>
      </c>
      <c r="O44" s="7">
        <v>11</v>
      </c>
      <c r="P44" s="1">
        <v>11</v>
      </c>
      <c r="Q44" s="1">
        <v>11</v>
      </c>
      <c r="R44" s="1">
        <v>12</v>
      </c>
      <c r="S44" s="1">
        <v>12</v>
      </c>
      <c r="T44" s="1">
        <v>12</v>
      </c>
      <c r="U44" s="1">
        <v>12</v>
      </c>
      <c r="V44" s="1">
        <v>12</v>
      </c>
      <c r="W44" s="1">
        <v>12</v>
      </c>
      <c r="X44" s="4">
        <v>12.431977303646679</v>
      </c>
      <c r="Y44" s="4">
        <v>12.986527574795478</v>
      </c>
      <c r="Z44" s="4">
        <v>13.109182267334388</v>
      </c>
      <c r="AA44" s="4">
        <v>13</v>
      </c>
      <c r="AB44" s="4">
        <v>15</v>
      </c>
      <c r="AC44" s="1">
        <v>15</v>
      </c>
    </row>
    <row r="45" spans="1:29">
      <c r="A45" s="8" t="s">
        <v>6</v>
      </c>
      <c r="B45" s="7" t="s">
        <v>3</v>
      </c>
      <c r="C45" s="7" t="s">
        <v>3</v>
      </c>
      <c r="D45" s="7" t="s">
        <v>3</v>
      </c>
      <c r="E45" s="7" t="s">
        <v>3</v>
      </c>
      <c r="F45" s="7" t="s">
        <v>3</v>
      </c>
      <c r="G45" s="7" t="s">
        <v>3</v>
      </c>
      <c r="H45" s="7" t="s">
        <v>3</v>
      </c>
      <c r="I45" s="7" t="s">
        <v>3</v>
      </c>
      <c r="J45" s="6">
        <v>11</v>
      </c>
      <c r="K45" s="6">
        <v>11</v>
      </c>
      <c r="L45" s="4">
        <v>10.975735294117648</v>
      </c>
      <c r="M45" s="7">
        <v>11</v>
      </c>
      <c r="N45" s="7">
        <v>10</v>
      </c>
      <c r="O45" s="7">
        <v>10</v>
      </c>
      <c r="P45" s="1">
        <v>10</v>
      </c>
      <c r="Q45" s="1">
        <v>9</v>
      </c>
      <c r="R45" s="1">
        <v>9</v>
      </c>
      <c r="S45" s="1">
        <v>9</v>
      </c>
      <c r="T45" s="1">
        <v>10</v>
      </c>
      <c r="U45" s="1">
        <v>10</v>
      </c>
      <c r="V45" s="1">
        <v>10</v>
      </c>
      <c r="W45" s="1">
        <v>9</v>
      </c>
      <c r="X45" s="4">
        <v>8.9267345787570083</v>
      </c>
      <c r="Y45" s="4">
        <v>8.5932906650540062</v>
      </c>
      <c r="Z45" s="4">
        <v>8.4407454710449379</v>
      </c>
      <c r="AA45" s="4">
        <v>9</v>
      </c>
      <c r="AB45" s="4">
        <v>9</v>
      </c>
      <c r="AC45" s="1">
        <v>9</v>
      </c>
    </row>
    <row r="46" spans="1:29">
      <c r="A46" s="8" t="s">
        <v>5</v>
      </c>
      <c r="B46" s="7" t="s">
        <v>3</v>
      </c>
      <c r="C46" s="7" t="s">
        <v>3</v>
      </c>
      <c r="D46" s="7" t="s">
        <v>3</v>
      </c>
      <c r="E46" s="7" t="s">
        <v>3</v>
      </c>
      <c r="F46" s="7" t="s">
        <v>3</v>
      </c>
      <c r="G46" s="7" t="s">
        <v>3</v>
      </c>
      <c r="H46" s="7" t="s">
        <v>3</v>
      </c>
      <c r="I46" s="7" t="s">
        <v>3</v>
      </c>
      <c r="J46" s="6">
        <v>10</v>
      </c>
      <c r="K46" s="6">
        <v>10</v>
      </c>
      <c r="L46" s="4">
        <v>9.8647058823529399</v>
      </c>
      <c r="M46" s="7">
        <v>9</v>
      </c>
      <c r="N46" s="7">
        <v>9</v>
      </c>
      <c r="O46" s="7">
        <v>9</v>
      </c>
      <c r="P46" s="1">
        <v>8</v>
      </c>
      <c r="Q46" s="1">
        <v>8</v>
      </c>
      <c r="R46" s="1">
        <v>7</v>
      </c>
      <c r="S46" s="1">
        <v>7</v>
      </c>
      <c r="T46" s="1">
        <v>7</v>
      </c>
      <c r="U46" s="1">
        <v>7</v>
      </c>
      <c r="V46" s="1">
        <v>7</v>
      </c>
      <c r="W46" s="1">
        <v>7</v>
      </c>
      <c r="X46" s="4">
        <v>5.8088894050502704</v>
      </c>
      <c r="Y46" s="4">
        <v>5.3238757580338998</v>
      </c>
      <c r="Z46" s="4">
        <v>4.8457298423688364</v>
      </c>
      <c r="AA46" s="4">
        <v>4</v>
      </c>
      <c r="AB46" s="4">
        <v>4</v>
      </c>
      <c r="AC46" s="1">
        <v>4</v>
      </c>
    </row>
    <row r="47" spans="1:29">
      <c r="A47" s="8" t="s">
        <v>4</v>
      </c>
      <c r="B47" s="7" t="s">
        <v>3</v>
      </c>
      <c r="C47" s="7" t="s">
        <v>3</v>
      </c>
      <c r="D47" s="7" t="s">
        <v>3</v>
      </c>
      <c r="E47" s="7" t="s">
        <v>3</v>
      </c>
      <c r="F47" s="7" t="s">
        <v>3</v>
      </c>
      <c r="G47" s="7" t="s">
        <v>3</v>
      </c>
      <c r="H47" s="7" t="s">
        <v>3</v>
      </c>
      <c r="I47" s="7" t="s">
        <v>3</v>
      </c>
      <c r="J47" s="6">
        <f t="shared" ref="J47:AC47" si="5">SUM(J40:J46)</f>
        <v>99</v>
      </c>
      <c r="K47" s="6">
        <f t="shared" si="5"/>
        <v>101</v>
      </c>
      <c r="L47" s="6">
        <f t="shared" si="5"/>
        <v>99.999999999999986</v>
      </c>
      <c r="M47" s="6">
        <f t="shared" si="5"/>
        <v>101</v>
      </c>
      <c r="N47" s="6">
        <f t="shared" si="5"/>
        <v>101</v>
      </c>
      <c r="O47" s="6">
        <f t="shared" si="5"/>
        <v>100</v>
      </c>
      <c r="P47" s="6">
        <f t="shared" si="5"/>
        <v>100</v>
      </c>
      <c r="Q47" s="6">
        <f t="shared" si="5"/>
        <v>100</v>
      </c>
      <c r="R47" s="6">
        <f t="shared" si="5"/>
        <v>100</v>
      </c>
      <c r="S47" s="6">
        <f t="shared" si="5"/>
        <v>100</v>
      </c>
      <c r="T47" s="6">
        <f t="shared" si="5"/>
        <v>99</v>
      </c>
      <c r="U47" s="6">
        <f t="shared" si="5"/>
        <v>99</v>
      </c>
      <c r="V47" s="6">
        <f t="shared" si="5"/>
        <v>99</v>
      </c>
      <c r="W47" s="6">
        <f t="shared" si="5"/>
        <v>99</v>
      </c>
      <c r="X47" s="6">
        <f t="shared" si="5"/>
        <v>99.999999999999986</v>
      </c>
      <c r="Y47" s="6">
        <f t="shared" si="5"/>
        <v>100</v>
      </c>
      <c r="Z47" s="6">
        <f t="shared" si="5"/>
        <v>100</v>
      </c>
      <c r="AA47" s="6">
        <f t="shared" si="5"/>
        <v>100</v>
      </c>
      <c r="AB47" s="6">
        <f t="shared" si="5"/>
        <v>101</v>
      </c>
      <c r="AC47" s="1">
        <f t="shared" si="5"/>
        <v>101</v>
      </c>
    </row>
    <row r="48" spans="1:29" ht="7.5" customHeight="1"/>
    <row r="49" spans="1:23" ht="15.75" customHeight="1">
      <c r="A49" s="20" t="s">
        <v>2</v>
      </c>
      <c r="B49" s="20"/>
      <c r="C49" s="20"/>
      <c r="D49" s="20"/>
      <c r="E49" s="20"/>
      <c r="F49" s="21"/>
      <c r="G49" s="21"/>
      <c r="H49" s="21"/>
      <c r="I49" s="21"/>
      <c r="J49" s="21"/>
      <c r="K49" s="21"/>
      <c r="L49" s="21"/>
      <c r="M49" s="21"/>
      <c r="N49" s="21"/>
      <c r="O49" s="21"/>
      <c r="P49" s="21"/>
      <c r="Q49" s="21"/>
      <c r="R49" s="21"/>
    </row>
    <row r="50" spans="1:23" ht="53.25" customHeight="1">
      <c r="A50" s="20" t="s">
        <v>1</v>
      </c>
      <c r="B50" s="20"/>
      <c r="C50" s="20"/>
      <c r="D50" s="20"/>
      <c r="E50" s="20"/>
      <c r="F50" s="20"/>
      <c r="G50" s="20"/>
      <c r="H50" s="20"/>
      <c r="I50" s="20"/>
      <c r="J50" s="20"/>
      <c r="K50" s="20"/>
      <c r="L50" s="20"/>
      <c r="M50" s="20"/>
      <c r="N50" s="20"/>
      <c r="O50" s="20"/>
      <c r="P50" s="21"/>
      <c r="Q50" s="21"/>
      <c r="R50" s="21"/>
    </row>
    <row r="51" spans="1:23" ht="86.25" customHeight="1">
      <c r="A51" s="20" t="s">
        <v>0</v>
      </c>
      <c r="B51" s="20"/>
      <c r="C51" s="20"/>
      <c r="D51" s="20"/>
      <c r="E51" s="20"/>
      <c r="F51" s="20"/>
      <c r="G51" s="20"/>
      <c r="H51" s="20"/>
      <c r="I51" s="20"/>
      <c r="J51" s="20"/>
      <c r="K51" s="20"/>
      <c r="L51" s="20"/>
      <c r="M51" s="20"/>
      <c r="N51" s="20"/>
      <c r="O51" s="20"/>
      <c r="P51" s="21"/>
      <c r="Q51" s="21"/>
      <c r="R51" s="21"/>
    </row>
    <row r="52" spans="1:23">
      <c r="A52" s="19" t="s">
        <v>58</v>
      </c>
      <c r="W52" s="5"/>
    </row>
    <row r="53" spans="1:23">
      <c r="L53" s="4"/>
    </row>
    <row r="55" spans="1:23">
      <c r="P55" s="3"/>
    </row>
    <row r="56" spans="1:23">
      <c r="P56" s="2"/>
      <c r="U56" s="2"/>
    </row>
    <row r="57" spans="1:23">
      <c r="U57" s="2"/>
    </row>
    <row r="58" spans="1:23">
      <c r="P58" s="3"/>
      <c r="U58" s="2"/>
    </row>
    <row r="59" spans="1:23">
      <c r="P59" s="2"/>
      <c r="U59" s="2"/>
    </row>
    <row r="60" spans="1:23">
      <c r="U60" s="2"/>
    </row>
    <row r="61" spans="1:23">
      <c r="P61" s="3"/>
      <c r="U61" s="2"/>
    </row>
    <row r="62" spans="1:23">
      <c r="P62" s="2"/>
      <c r="U62" s="2"/>
    </row>
    <row r="63" spans="1:23">
      <c r="U63" s="2"/>
    </row>
    <row r="64" spans="1:23">
      <c r="P64" s="3"/>
      <c r="U64" s="2"/>
    </row>
    <row r="65" spans="16:21">
      <c r="P65" s="2"/>
      <c r="U65" s="2"/>
    </row>
    <row r="66" spans="16:21">
      <c r="U66" s="2"/>
    </row>
    <row r="67" spans="16:21">
      <c r="P67" s="3"/>
      <c r="U67" s="2"/>
    </row>
    <row r="68" spans="16:21">
      <c r="P68" s="2"/>
      <c r="U68" s="2"/>
    </row>
    <row r="69" spans="16:21">
      <c r="U69" s="2"/>
    </row>
    <row r="70" spans="16:21">
      <c r="P70" s="3"/>
      <c r="U70" s="2"/>
    </row>
    <row r="71" spans="16:21">
      <c r="P71" s="2"/>
      <c r="U71" s="2"/>
    </row>
    <row r="72" spans="16:21">
      <c r="U72" s="2"/>
    </row>
    <row r="73" spans="16:21">
      <c r="P73" s="3"/>
      <c r="U73" s="2"/>
    </row>
    <row r="74" spans="16:21">
      <c r="P74" s="2"/>
      <c r="U74" s="2"/>
    </row>
    <row r="75" spans="16:21">
      <c r="U75" s="2"/>
    </row>
    <row r="76" spans="16:21">
      <c r="P76" s="3"/>
      <c r="U76" s="2"/>
    </row>
    <row r="77" spans="16:21">
      <c r="P77" s="2"/>
    </row>
    <row r="79" spans="16:21">
      <c r="P79" s="3"/>
    </row>
    <row r="80" spans="16:21">
      <c r="P80" s="2"/>
    </row>
    <row r="82" spans="16:16">
      <c r="P82" s="3"/>
    </row>
    <row r="83" spans="16:16">
      <c r="P83" s="2"/>
    </row>
    <row r="85" spans="16:16">
      <c r="P85" s="3"/>
    </row>
    <row r="86" spans="16:16">
      <c r="P86" s="2"/>
    </row>
    <row r="88" spans="16:16">
      <c r="P88" s="3"/>
    </row>
    <row r="89" spans="16:16">
      <c r="P89" s="2"/>
    </row>
    <row r="91" spans="16:16">
      <c r="P91" s="3"/>
    </row>
    <row r="92" spans="16:16">
      <c r="P92" s="2"/>
    </row>
    <row r="94" spans="16:16">
      <c r="P94" s="3"/>
    </row>
    <row r="95" spans="16:16">
      <c r="P95" s="2"/>
    </row>
    <row r="97" spans="16:16">
      <c r="P97" s="3"/>
    </row>
    <row r="98" spans="16:16">
      <c r="P98" s="2"/>
    </row>
    <row r="100" spans="16:16">
      <c r="P100" s="3"/>
    </row>
    <row r="101" spans="16:16">
      <c r="P101" s="2"/>
    </row>
    <row r="103" spans="16:16">
      <c r="P103" s="3"/>
    </row>
    <row r="104" spans="16:16">
      <c r="P104" s="2"/>
    </row>
    <row r="106" spans="16:16">
      <c r="P106" s="3"/>
    </row>
    <row r="107" spans="16:16">
      <c r="P107" s="2"/>
    </row>
    <row r="109" spans="16:16">
      <c r="P109" s="3"/>
    </row>
    <row r="110" spans="16:16">
      <c r="P110" s="2"/>
    </row>
    <row r="112" spans="16:16">
      <c r="P112" s="3"/>
    </row>
    <row r="113" spans="16:16">
      <c r="P113" s="2"/>
    </row>
    <row r="115" spans="16:16">
      <c r="P115" s="3"/>
    </row>
    <row r="116" spans="16:16">
      <c r="P116" s="2"/>
    </row>
  </sheetData>
  <mergeCells count="3">
    <mergeCell ref="A51:R51"/>
    <mergeCell ref="A50:R50"/>
    <mergeCell ref="A49:R49"/>
  </mergeCells>
  <hyperlinks>
    <hyperlink ref="A52" r:id="rId1" xr:uid="{136DD209-892F-4F63-9440-38BCD9C9E491}"/>
  </hyperlinks>
  <printOptions horizontalCentered="1"/>
  <pageMargins left="0.75" right="0.75" top="0.49" bottom="0.51" header="0.5" footer="0.5"/>
  <pageSetup scale="47"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E109-FAB8-4B71-8243-36A4C742918B}">
  <sheetPr>
    <pageSetUpPr fitToPage="1"/>
  </sheetPr>
  <dimension ref="A1:AE116"/>
  <sheetViews>
    <sheetView zoomScaleNormal="100" workbookViewId="0">
      <pane xSplit="1" ySplit="2" topLeftCell="U50" activePane="bottomRight" state="frozen"/>
      <selection pane="topRight" activeCell="B1" sqref="B1"/>
      <selection pane="bottomLeft" activeCell="A3" sqref="A3"/>
      <selection pane="bottomRight" activeCell="AC53" sqref="AC53:AC55"/>
    </sheetView>
  </sheetViews>
  <sheetFormatPr defaultColWidth="9.140625" defaultRowHeight="14.25"/>
  <cols>
    <col min="1" max="1" width="41.42578125" style="1" customWidth="1"/>
    <col min="2" max="13" width="11.140625" style="1" customWidth="1"/>
    <col min="14" max="14" width="10.42578125" style="1" customWidth="1"/>
    <col min="15" max="18" width="11.5703125" style="1" customWidth="1"/>
    <col min="19" max="19" width="10.85546875" style="1" bestFit="1" customWidth="1"/>
    <col min="20" max="22" width="12.5703125" style="1" bestFit="1" customWidth="1"/>
    <col min="23" max="23" width="12.85546875" style="1" bestFit="1" customWidth="1"/>
    <col min="24" max="25" width="12.5703125" style="1" bestFit="1" customWidth="1"/>
    <col min="26" max="26" width="12.85546875" style="1" bestFit="1" customWidth="1"/>
    <col min="27" max="27" width="12.85546875" style="1" customWidth="1"/>
    <col min="28" max="29" width="12.85546875" style="1" bestFit="1" customWidth="1"/>
    <col min="30" max="30" width="13.5703125" style="1" bestFit="1" customWidth="1"/>
    <col min="31" max="16384" width="9.140625" style="1"/>
  </cols>
  <sheetData>
    <row r="1" spans="1:31" ht="18">
      <c r="A1" s="18" t="s">
        <v>57</v>
      </c>
    </row>
    <row r="2" spans="1:31" ht="15">
      <c r="A2" s="17"/>
      <c r="B2" s="16">
        <v>1990</v>
      </c>
      <c r="C2" s="16">
        <v>1991</v>
      </c>
      <c r="D2" s="16">
        <v>1992</v>
      </c>
      <c r="E2" s="16">
        <v>1993</v>
      </c>
      <c r="F2" s="16">
        <v>1994</v>
      </c>
      <c r="G2" s="16">
        <v>1995</v>
      </c>
      <c r="H2" s="16">
        <v>1996</v>
      </c>
      <c r="I2" s="16">
        <v>1997</v>
      </c>
      <c r="J2" s="16">
        <v>1998</v>
      </c>
      <c r="K2" s="16">
        <v>1999</v>
      </c>
      <c r="L2" s="17">
        <v>2000</v>
      </c>
      <c r="M2" s="16">
        <v>2001</v>
      </c>
      <c r="N2" s="16">
        <v>2002</v>
      </c>
      <c r="O2" s="16">
        <v>2003</v>
      </c>
      <c r="P2" s="16" t="s">
        <v>56</v>
      </c>
      <c r="Q2" s="16" t="s">
        <v>55</v>
      </c>
      <c r="R2" s="16" t="s">
        <v>54</v>
      </c>
      <c r="S2" s="16" t="s">
        <v>53</v>
      </c>
      <c r="T2" s="16" t="s">
        <v>52</v>
      </c>
      <c r="U2" s="16" t="s">
        <v>51</v>
      </c>
      <c r="V2" s="16" t="s">
        <v>50</v>
      </c>
      <c r="W2" s="16" t="s">
        <v>49</v>
      </c>
      <c r="X2" s="16" t="s">
        <v>48</v>
      </c>
      <c r="Y2" s="16" t="s">
        <v>47</v>
      </c>
      <c r="Z2" s="16" t="s">
        <v>46</v>
      </c>
      <c r="AA2" s="16"/>
      <c r="AB2" s="16" t="s">
        <v>45</v>
      </c>
      <c r="AC2" s="16" t="s">
        <v>44</v>
      </c>
      <c r="AD2" s="16" t="s">
        <v>43</v>
      </c>
    </row>
    <row r="3" spans="1:31">
      <c r="A3" s="1" t="s">
        <v>42</v>
      </c>
      <c r="B3" s="5">
        <v>400000</v>
      </c>
      <c r="C3" s="5">
        <v>414000</v>
      </c>
      <c r="D3" s="5">
        <v>427000</v>
      </c>
      <c r="E3" s="5">
        <v>445000</v>
      </c>
      <c r="F3" s="5">
        <v>468000</v>
      </c>
      <c r="G3" s="5">
        <v>483000</v>
      </c>
      <c r="H3" s="5">
        <v>507000</v>
      </c>
      <c r="I3" s="5">
        <v>516000</v>
      </c>
      <c r="J3" s="5">
        <v>559000</v>
      </c>
      <c r="K3" s="5">
        <v>567000</v>
      </c>
      <c r="L3" s="2">
        <v>552000</v>
      </c>
      <c r="M3" s="2">
        <v>545000</v>
      </c>
      <c r="N3" s="2">
        <v>533000</v>
      </c>
      <c r="O3" s="2">
        <v>520000</v>
      </c>
      <c r="P3" s="2">
        <v>517000</v>
      </c>
      <c r="Q3" s="2">
        <v>513000</v>
      </c>
      <c r="R3" s="2">
        <v>510000</v>
      </c>
      <c r="S3" s="2">
        <v>488000</v>
      </c>
      <c r="T3" s="2">
        <v>464000</v>
      </c>
      <c r="U3" s="2">
        <v>419000</v>
      </c>
      <c r="V3" s="2">
        <f t="shared" ref="V3:AC3" si="0">ROUND(V4,-3)</f>
        <v>405000</v>
      </c>
      <c r="W3" s="2">
        <f t="shared" si="0"/>
        <v>398000</v>
      </c>
      <c r="X3" s="2">
        <f t="shared" si="0"/>
        <v>397000</v>
      </c>
      <c r="Y3" s="2">
        <f t="shared" si="0"/>
        <v>400000</v>
      </c>
      <c r="Z3" s="2">
        <f t="shared" si="0"/>
        <v>414000</v>
      </c>
      <c r="AA3" s="2"/>
      <c r="AB3" s="2">
        <f t="shared" si="0"/>
        <v>427000</v>
      </c>
      <c r="AC3" s="2">
        <f t="shared" si="0"/>
        <v>437000</v>
      </c>
      <c r="AD3" s="2">
        <v>443000</v>
      </c>
    </row>
    <row r="4" spans="1:31">
      <c r="A4" s="1" t="s">
        <v>41</v>
      </c>
      <c r="B4" s="6"/>
      <c r="C4" s="6"/>
      <c r="D4" s="6"/>
      <c r="E4" s="6"/>
      <c r="F4" s="6"/>
      <c r="G4" s="6"/>
      <c r="H4" s="6"/>
      <c r="I4" s="6"/>
      <c r="J4" s="6"/>
      <c r="K4" s="6"/>
      <c r="V4" s="2">
        <v>404878</v>
      </c>
      <c r="W4" s="2">
        <v>398057</v>
      </c>
      <c r="X4" s="2">
        <v>397153</v>
      </c>
      <c r="Y4" s="2">
        <v>400394</v>
      </c>
      <c r="Z4" s="2">
        <v>414129</v>
      </c>
      <c r="AA4" s="2"/>
      <c r="AB4" s="2">
        <v>427328</v>
      </c>
      <c r="AC4" s="2">
        <v>436551</v>
      </c>
      <c r="AD4" s="2">
        <v>442995</v>
      </c>
    </row>
    <row r="5" spans="1:31" ht="49.5" customHeight="1">
      <c r="A5" s="15" t="s">
        <v>40</v>
      </c>
      <c r="B5" s="14">
        <v>6.2290262845287776</v>
      </c>
      <c r="C5" s="14">
        <v>6.3392079876225589</v>
      </c>
      <c r="D5" s="14">
        <v>6.4208832747479114</v>
      </c>
      <c r="E5" s="14">
        <v>6.5842406540254972</v>
      </c>
      <c r="F5" s="14">
        <v>6.8190230694544312</v>
      </c>
      <c r="G5" s="14">
        <v>6.9532397648958479</v>
      </c>
      <c r="H5" s="14">
        <v>7.2196049611587387</v>
      </c>
      <c r="I5" s="14">
        <v>7.2761692751145972</v>
      </c>
      <c r="J5" s="14">
        <v>7.8260070590583668</v>
      </c>
      <c r="K5" s="14">
        <v>7.8808712490805641</v>
      </c>
      <c r="L5" s="12">
        <v>7.6267900759461105</v>
      </c>
      <c r="M5" s="13">
        <v>7.4994108737061147</v>
      </c>
      <c r="N5" s="13">
        <v>7.307744602949386</v>
      </c>
      <c r="O5" s="13">
        <v>7.1134693295519593</v>
      </c>
      <c r="P5" s="12">
        <v>7.0534239564155694</v>
      </c>
      <c r="Q5" s="12">
        <v>6.9769913141848239</v>
      </c>
      <c r="R5" s="12">
        <v>6.9145852324002304</v>
      </c>
      <c r="S5" s="12">
        <v>6.596716090868334</v>
      </c>
      <c r="T5" s="12">
        <v>6.2586126567416152</v>
      </c>
      <c r="U5" s="12">
        <v>5.6474904479603847</v>
      </c>
      <c r="V5" s="12">
        <f t="shared" ref="V5:AD5" si="1">V4/V6*1000</f>
        <v>5.4624076082507269</v>
      </c>
      <c r="W5" s="12">
        <f t="shared" si="1"/>
        <v>5.385683739189095</v>
      </c>
      <c r="X5" s="12">
        <f t="shared" si="1"/>
        <v>5.3887525108425525</v>
      </c>
      <c r="Y5" s="12">
        <f t="shared" si="1"/>
        <v>5.4420336309126496</v>
      </c>
      <c r="Z5" s="12">
        <f t="shared" si="1"/>
        <v>5.6289671347067705</v>
      </c>
      <c r="AA5" s="12"/>
      <c r="AB5" s="12">
        <f t="shared" si="1"/>
        <v>5.8038493202675019</v>
      </c>
      <c r="AC5" s="12">
        <f t="shared" si="1"/>
        <v>5.9266636013624554</v>
      </c>
      <c r="AD5" s="12">
        <f t="shared" si="1"/>
        <v>6.0144284372554573</v>
      </c>
    </row>
    <row r="6" spans="1:31">
      <c r="A6" s="1" t="s">
        <v>39</v>
      </c>
      <c r="B6" s="6"/>
      <c r="C6" s="6"/>
      <c r="D6" s="6"/>
      <c r="E6" s="6"/>
      <c r="F6" s="6"/>
      <c r="G6" s="6"/>
      <c r="H6" s="6"/>
      <c r="I6" s="6"/>
      <c r="J6" s="6"/>
      <c r="K6" s="6"/>
      <c r="N6" s="6"/>
      <c r="O6" s="6"/>
      <c r="T6" s="2">
        <v>74104602</v>
      </c>
      <c r="U6" s="2">
        <v>74134167</v>
      </c>
      <c r="V6" s="2">
        <v>74120796</v>
      </c>
      <c r="W6" s="2">
        <v>73910207</v>
      </c>
      <c r="X6" s="2">
        <v>73700360</v>
      </c>
      <c r="Y6" s="2">
        <v>73574334</v>
      </c>
      <c r="Z6" s="2">
        <v>73571046</v>
      </c>
      <c r="AA6" s="2"/>
      <c r="AB6" s="2">
        <v>73628376</v>
      </c>
      <c r="AC6" s="2">
        <v>73658812</v>
      </c>
      <c r="AD6" s="2">
        <v>73655378</v>
      </c>
    </row>
    <row r="7" spans="1:31">
      <c r="A7" s="1" t="s">
        <v>38</v>
      </c>
      <c r="B7" s="7"/>
      <c r="C7" s="6"/>
      <c r="D7" s="6"/>
      <c r="E7" s="6"/>
      <c r="F7" s="6"/>
      <c r="G7" s="6"/>
      <c r="H7" s="6"/>
      <c r="I7" s="6"/>
      <c r="J7" s="6"/>
      <c r="K7" s="6"/>
      <c r="N7" s="6"/>
      <c r="O7" s="6"/>
      <c r="Z7" s="4"/>
      <c r="AA7" s="4"/>
      <c r="AB7" s="4"/>
      <c r="AC7" s="4"/>
      <c r="AE7" s="2"/>
    </row>
    <row r="8" spans="1:31">
      <c r="A8" s="8" t="s">
        <v>37</v>
      </c>
      <c r="B8" s="7" t="s">
        <v>3</v>
      </c>
      <c r="C8" s="7" t="s">
        <v>3</v>
      </c>
      <c r="D8" s="7" t="s">
        <v>3</v>
      </c>
      <c r="E8" s="7" t="s">
        <v>3</v>
      </c>
      <c r="F8" s="7" t="s">
        <v>3</v>
      </c>
      <c r="G8" s="7" t="s">
        <v>3</v>
      </c>
      <c r="H8" s="7" t="s">
        <v>3</v>
      </c>
      <c r="I8" s="7" t="s">
        <v>3</v>
      </c>
      <c r="J8" s="6">
        <v>5</v>
      </c>
      <c r="K8" s="6">
        <v>4</v>
      </c>
      <c r="L8" s="1">
        <v>4</v>
      </c>
      <c r="M8" s="7">
        <v>4</v>
      </c>
      <c r="N8" s="7">
        <v>5</v>
      </c>
      <c r="O8" s="7">
        <v>5</v>
      </c>
      <c r="P8" s="1">
        <v>5</v>
      </c>
      <c r="Q8" s="1">
        <v>6</v>
      </c>
      <c r="R8" s="1">
        <v>6</v>
      </c>
      <c r="S8" s="1">
        <v>6</v>
      </c>
      <c r="T8" s="1">
        <v>6</v>
      </c>
      <c r="U8" s="1">
        <v>6</v>
      </c>
      <c r="V8" s="1">
        <v>6</v>
      </c>
      <c r="W8" s="1">
        <v>6</v>
      </c>
      <c r="X8" s="4">
        <v>6.3519594740029941</v>
      </c>
      <c r="Y8" s="4">
        <v>6.6362017154570241</v>
      </c>
      <c r="Z8" s="22">
        <v>6.8980899859901763</v>
      </c>
      <c r="AA8" s="23">
        <f>Z8/100</f>
        <v>6.8980899859901759E-2</v>
      </c>
      <c r="AB8" s="4">
        <v>7</v>
      </c>
      <c r="AC8" s="4">
        <v>7</v>
      </c>
      <c r="AD8" s="1">
        <v>7</v>
      </c>
      <c r="AE8" s="2"/>
    </row>
    <row r="9" spans="1:31">
      <c r="A9" s="8" t="s">
        <v>36</v>
      </c>
      <c r="B9" s="7" t="s">
        <v>3</v>
      </c>
      <c r="C9" s="7" t="s">
        <v>3</v>
      </c>
      <c r="D9" s="7" t="s">
        <v>3</v>
      </c>
      <c r="E9" s="7" t="s">
        <v>3</v>
      </c>
      <c r="F9" s="7" t="s">
        <v>3</v>
      </c>
      <c r="G9" s="7" t="s">
        <v>3</v>
      </c>
      <c r="H9" s="7" t="s">
        <v>3</v>
      </c>
      <c r="I9" s="7" t="s">
        <v>3</v>
      </c>
      <c r="J9" s="6">
        <v>25</v>
      </c>
      <c r="K9" s="6">
        <v>25</v>
      </c>
      <c r="L9" s="1">
        <v>25</v>
      </c>
      <c r="M9" s="7">
        <v>24</v>
      </c>
      <c r="N9" s="7">
        <v>24</v>
      </c>
      <c r="O9" s="7">
        <v>25</v>
      </c>
      <c r="P9" s="1">
        <v>26</v>
      </c>
      <c r="Q9" s="1">
        <v>26</v>
      </c>
      <c r="R9" s="1">
        <v>28</v>
      </c>
      <c r="S9" s="1">
        <v>28</v>
      </c>
      <c r="T9" s="1">
        <v>29</v>
      </c>
      <c r="U9" s="1">
        <v>30</v>
      </c>
      <c r="V9" s="1">
        <f>7+7+6+5+5</f>
        <v>30</v>
      </c>
      <c r="W9" s="1">
        <f>7+7+7+6+5</f>
        <v>32</v>
      </c>
      <c r="X9" s="4">
        <v>32.212310972954306</v>
      </c>
      <c r="Y9" s="4">
        <v>32.552886624609442</v>
      </c>
      <c r="Z9" s="22">
        <v>32.778406063046617</v>
      </c>
      <c r="AA9" s="23">
        <f t="shared" ref="AA9:AA13" si="2">Z9/100</f>
        <v>0.32778406063046617</v>
      </c>
      <c r="AB9" s="4">
        <v>32</v>
      </c>
      <c r="AC9" s="4">
        <v>34</v>
      </c>
      <c r="AD9" s="1">
        <v>35</v>
      </c>
      <c r="AE9" s="2"/>
    </row>
    <row r="10" spans="1:31">
      <c r="A10" s="8" t="s">
        <v>35</v>
      </c>
      <c r="B10" s="7" t="s">
        <v>3</v>
      </c>
      <c r="C10" s="7" t="s">
        <v>3</v>
      </c>
      <c r="D10" s="7" t="s">
        <v>3</v>
      </c>
      <c r="E10" s="7" t="s">
        <v>3</v>
      </c>
      <c r="F10" s="7" t="s">
        <v>3</v>
      </c>
      <c r="G10" s="7" t="s">
        <v>3</v>
      </c>
      <c r="H10" s="7" t="s">
        <v>3</v>
      </c>
      <c r="I10" s="7" t="s">
        <v>3</v>
      </c>
      <c r="J10" s="6">
        <v>27</v>
      </c>
      <c r="K10" s="6">
        <v>25</v>
      </c>
      <c r="L10" s="1">
        <v>25</v>
      </c>
      <c r="M10" s="7">
        <v>24</v>
      </c>
      <c r="N10" s="7">
        <v>22</v>
      </c>
      <c r="O10" s="7">
        <v>20</v>
      </c>
      <c r="P10" s="1">
        <v>20</v>
      </c>
      <c r="Q10" s="1">
        <v>20</v>
      </c>
      <c r="R10" s="1">
        <v>20</v>
      </c>
      <c r="S10" s="1">
        <v>20</v>
      </c>
      <c r="T10" s="1">
        <v>20</v>
      </c>
      <c r="U10" s="1">
        <v>20</v>
      </c>
      <c r="V10" s="1">
        <f>4+4+4+4+4</f>
        <v>20</v>
      </c>
      <c r="W10" s="1">
        <f>5+4+4+4+4</f>
        <v>21</v>
      </c>
      <c r="X10" s="4">
        <v>20.691735119360473</v>
      </c>
      <c r="Y10" s="4">
        <v>21.530527970705883</v>
      </c>
      <c r="Z10" s="22">
        <v>22.669389861324447</v>
      </c>
      <c r="AA10" s="23">
        <f t="shared" si="2"/>
        <v>0.22669389861324446</v>
      </c>
      <c r="AB10" s="4">
        <v>23</v>
      </c>
      <c r="AC10" s="4">
        <v>23</v>
      </c>
      <c r="AD10" s="1">
        <v>24</v>
      </c>
      <c r="AE10" s="2"/>
    </row>
    <row r="11" spans="1:31">
      <c r="A11" s="8" t="s">
        <v>34</v>
      </c>
      <c r="B11" s="7" t="s">
        <v>3</v>
      </c>
      <c r="C11" s="7" t="s">
        <v>3</v>
      </c>
      <c r="D11" s="7" t="s">
        <v>3</v>
      </c>
      <c r="E11" s="7" t="s">
        <v>3</v>
      </c>
      <c r="F11" s="7" t="s">
        <v>3</v>
      </c>
      <c r="G11" s="7" t="s">
        <v>3</v>
      </c>
      <c r="H11" s="7" t="s">
        <v>3</v>
      </c>
      <c r="I11" s="7" t="s">
        <v>3</v>
      </c>
      <c r="J11" s="6">
        <v>27</v>
      </c>
      <c r="K11" s="6">
        <v>28</v>
      </c>
      <c r="L11" s="1">
        <v>29</v>
      </c>
      <c r="M11" s="7">
        <v>29</v>
      </c>
      <c r="N11" s="7">
        <v>30</v>
      </c>
      <c r="O11" s="7">
        <v>30</v>
      </c>
      <c r="P11" s="1">
        <v>30</v>
      </c>
      <c r="Q11" s="1">
        <v>28</v>
      </c>
      <c r="R11" s="1">
        <v>27</v>
      </c>
      <c r="S11" s="1">
        <v>26</v>
      </c>
      <c r="T11" s="1">
        <v>25</v>
      </c>
      <c r="U11" s="1">
        <v>24</v>
      </c>
      <c r="V11" s="1">
        <f>4+4+4+5+6</f>
        <v>23</v>
      </c>
      <c r="W11" s="1">
        <f>4+4+4+5+6</f>
        <v>23</v>
      </c>
      <c r="X11" s="4">
        <v>22.158900351899405</v>
      </c>
      <c r="Y11" s="4">
        <v>21.534259388246532</v>
      </c>
      <c r="Z11" s="22">
        <v>21.308435553605058</v>
      </c>
      <c r="AA11" s="23">
        <f t="shared" si="2"/>
        <v>0.21308435553605057</v>
      </c>
      <c r="AB11" s="4">
        <v>22</v>
      </c>
      <c r="AC11" s="4">
        <v>21</v>
      </c>
      <c r="AD11" s="1">
        <v>21</v>
      </c>
      <c r="AE11" s="2"/>
    </row>
    <row r="12" spans="1:31">
      <c r="A12" s="8" t="s">
        <v>33</v>
      </c>
      <c r="B12" s="7" t="s">
        <v>3</v>
      </c>
      <c r="C12" s="7" t="s">
        <v>3</v>
      </c>
      <c r="D12" s="7" t="s">
        <v>3</v>
      </c>
      <c r="E12" s="7" t="s">
        <v>3</v>
      </c>
      <c r="F12" s="7" t="s">
        <v>3</v>
      </c>
      <c r="G12" s="7" t="s">
        <v>3</v>
      </c>
      <c r="H12" s="7" t="s">
        <v>3</v>
      </c>
      <c r="I12" s="7" t="s">
        <v>3</v>
      </c>
      <c r="J12" s="6">
        <v>13</v>
      </c>
      <c r="K12" s="6">
        <v>16</v>
      </c>
      <c r="L12" s="1">
        <v>16</v>
      </c>
      <c r="M12" s="7">
        <v>16</v>
      </c>
      <c r="N12" s="7">
        <v>18</v>
      </c>
      <c r="O12" s="7">
        <v>18</v>
      </c>
      <c r="P12" s="1">
        <v>18</v>
      </c>
      <c r="Q12" s="1">
        <v>19</v>
      </c>
      <c r="R12" s="1">
        <v>19</v>
      </c>
      <c r="S12" s="1">
        <v>18</v>
      </c>
      <c r="T12" s="1">
        <v>20</v>
      </c>
      <c r="U12" s="1">
        <v>20</v>
      </c>
      <c r="V12" s="1">
        <f>8+8+3</f>
        <v>19</v>
      </c>
      <c r="W12" s="1">
        <f>7+8+3</f>
        <v>18</v>
      </c>
      <c r="X12" s="4">
        <v>17.003048460002102</v>
      </c>
      <c r="Y12" s="4">
        <v>16.157535473342751</v>
      </c>
      <c r="Z12" s="22">
        <v>14.987858956521318</v>
      </c>
      <c r="AA12" s="23">
        <f t="shared" si="2"/>
        <v>0.14987858956521319</v>
      </c>
      <c r="AB12" s="4">
        <v>14</v>
      </c>
      <c r="AC12" s="4">
        <v>14</v>
      </c>
      <c r="AD12" s="1">
        <v>13</v>
      </c>
    </row>
    <row r="13" spans="1:31">
      <c r="A13" s="8" t="s">
        <v>32</v>
      </c>
      <c r="B13" s="7" t="s">
        <v>3</v>
      </c>
      <c r="C13" s="7" t="s">
        <v>3</v>
      </c>
      <c r="D13" s="7" t="s">
        <v>3</v>
      </c>
      <c r="E13" s="7" t="s">
        <v>3</v>
      </c>
      <c r="F13" s="7" t="s">
        <v>3</v>
      </c>
      <c r="G13" s="7" t="s">
        <v>3</v>
      </c>
      <c r="H13" s="7" t="s">
        <v>3</v>
      </c>
      <c r="I13" s="7" t="s">
        <v>3</v>
      </c>
      <c r="J13" s="6">
        <v>1</v>
      </c>
      <c r="K13" s="6">
        <v>2</v>
      </c>
      <c r="L13" s="1">
        <v>2</v>
      </c>
      <c r="M13" s="7">
        <v>2</v>
      </c>
      <c r="N13" s="7">
        <v>2</v>
      </c>
      <c r="O13" s="7">
        <v>2</v>
      </c>
      <c r="P13" s="1">
        <v>2</v>
      </c>
      <c r="Q13" s="1">
        <v>2</v>
      </c>
      <c r="R13" s="1">
        <v>2</v>
      </c>
      <c r="S13" s="1">
        <v>2</v>
      </c>
      <c r="T13" s="1">
        <v>2</v>
      </c>
      <c r="U13" s="1">
        <v>2</v>
      </c>
      <c r="V13" s="1">
        <v>2</v>
      </c>
      <c r="W13" s="1">
        <v>2</v>
      </c>
      <c r="X13" s="4">
        <v>1.5089626726334391</v>
      </c>
      <c r="Y13" s="4">
        <v>1.5885888276383611</v>
      </c>
      <c r="Z13" s="22">
        <v>1.3578195795123811</v>
      </c>
      <c r="AA13" s="23">
        <f t="shared" si="2"/>
        <v>1.357819579512381E-2</v>
      </c>
      <c r="AB13" s="4">
        <v>2</v>
      </c>
      <c r="AC13" s="4">
        <v>1</v>
      </c>
      <c r="AD13" s="1">
        <v>2</v>
      </c>
    </row>
    <row r="14" spans="1:31">
      <c r="A14" s="1" t="s">
        <v>4</v>
      </c>
      <c r="B14" s="7" t="s">
        <v>3</v>
      </c>
      <c r="C14" s="7" t="s">
        <v>3</v>
      </c>
      <c r="D14" s="7" t="s">
        <v>3</v>
      </c>
      <c r="E14" s="7" t="s">
        <v>3</v>
      </c>
      <c r="F14" s="7" t="s">
        <v>3</v>
      </c>
      <c r="G14" s="7" t="s">
        <v>3</v>
      </c>
      <c r="H14" s="7" t="s">
        <v>3</v>
      </c>
      <c r="I14" s="7" t="s">
        <v>3</v>
      </c>
      <c r="J14" s="6">
        <v>100</v>
      </c>
      <c r="K14" s="6">
        <v>100</v>
      </c>
      <c r="L14" s="1">
        <v>100</v>
      </c>
      <c r="M14" s="7">
        <v>100</v>
      </c>
      <c r="N14" s="7">
        <v>100</v>
      </c>
      <c r="O14" s="7">
        <v>100</v>
      </c>
      <c r="P14" s="1">
        <v>101</v>
      </c>
      <c r="Q14" s="1">
        <v>101</v>
      </c>
      <c r="R14" s="1">
        <f>SUM(R8:R13)</f>
        <v>102</v>
      </c>
      <c r="S14" s="1">
        <v>100</v>
      </c>
      <c r="T14" s="1">
        <v>102</v>
      </c>
      <c r="U14" s="1">
        <v>102</v>
      </c>
      <c r="V14" s="1">
        <f t="shared" ref="V14:AD14" si="3">SUM(V8:V13)</f>
        <v>100</v>
      </c>
      <c r="W14" s="1">
        <f t="shared" si="3"/>
        <v>102</v>
      </c>
      <c r="X14" s="4">
        <f t="shared" si="3"/>
        <v>99.926917050852737</v>
      </c>
      <c r="Y14" s="4">
        <f t="shared" si="3"/>
        <v>100</v>
      </c>
      <c r="Z14" s="4">
        <f t="shared" si="3"/>
        <v>100</v>
      </c>
      <c r="AA14" s="4"/>
      <c r="AB14" s="4">
        <f t="shared" si="3"/>
        <v>100</v>
      </c>
      <c r="AC14" s="4">
        <f t="shared" si="3"/>
        <v>100</v>
      </c>
      <c r="AD14" s="1">
        <f t="shared" si="3"/>
        <v>102</v>
      </c>
    </row>
    <row r="15" spans="1:31" ht="7.5" customHeight="1">
      <c r="B15" s="7" t="s">
        <v>3</v>
      </c>
      <c r="C15" s="6"/>
      <c r="D15" s="6"/>
      <c r="E15" s="6"/>
      <c r="F15" s="6"/>
      <c r="G15" s="6"/>
      <c r="H15" s="6"/>
      <c r="I15" s="6"/>
      <c r="J15" s="6"/>
      <c r="K15" s="6"/>
      <c r="M15" s="6"/>
      <c r="N15" s="6"/>
      <c r="O15" s="6"/>
      <c r="X15" s="4"/>
      <c r="Y15" s="4"/>
      <c r="Z15" s="4"/>
      <c r="AA15" s="4"/>
      <c r="AB15" s="4"/>
      <c r="AC15" s="4"/>
    </row>
    <row r="16" spans="1:31">
      <c r="A16" s="8" t="s">
        <v>31</v>
      </c>
      <c r="B16" s="7"/>
      <c r="C16" s="7"/>
      <c r="D16" s="7"/>
      <c r="E16" s="7"/>
      <c r="F16" s="7"/>
      <c r="G16" s="7"/>
      <c r="H16" s="7"/>
      <c r="I16" s="7"/>
      <c r="J16" s="6"/>
      <c r="K16" s="6"/>
      <c r="M16" s="7"/>
      <c r="N16" s="7"/>
      <c r="O16" s="7"/>
      <c r="X16" s="4"/>
      <c r="Y16" s="4"/>
      <c r="Z16" s="4"/>
      <c r="AA16" s="4"/>
      <c r="AB16" s="4"/>
      <c r="AC16" s="4"/>
    </row>
    <row r="17" spans="1:30">
      <c r="A17" s="8" t="s">
        <v>30</v>
      </c>
      <c r="B17" s="7"/>
      <c r="C17" s="7"/>
      <c r="D17" s="7"/>
      <c r="E17" s="7"/>
      <c r="F17" s="7"/>
      <c r="G17" s="7"/>
      <c r="H17" s="7"/>
      <c r="I17" s="7"/>
      <c r="J17" s="6">
        <v>52</v>
      </c>
      <c r="K17" s="6">
        <v>52</v>
      </c>
      <c r="L17" s="1">
        <v>52</v>
      </c>
      <c r="M17" s="7">
        <v>52</v>
      </c>
      <c r="N17" s="7">
        <v>53</v>
      </c>
      <c r="O17" s="7">
        <v>53</v>
      </c>
      <c r="P17" s="1">
        <v>53</v>
      </c>
      <c r="Q17" s="1">
        <v>52</v>
      </c>
      <c r="R17" s="1">
        <v>52</v>
      </c>
      <c r="S17" s="1">
        <v>52</v>
      </c>
      <c r="T17" s="1">
        <v>53</v>
      </c>
      <c r="U17" s="1">
        <v>53</v>
      </c>
      <c r="V17" s="1">
        <v>52</v>
      </c>
      <c r="W17" s="1">
        <v>52</v>
      </c>
      <c r="X17" s="4">
        <v>52</v>
      </c>
      <c r="Y17" s="4">
        <v>52</v>
      </c>
      <c r="Z17" s="4">
        <v>52</v>
      </c>
      <c r="AA17" s="4"/>
      <c r="AB17" s="4">
        <v>52</v>
      </c>
      <c r="AC17" s="4">
        <v>52</v>
      </c>
      <c r="AD17" s="1">
        <v>52</v>
      </c>
    </row>
    <row r="18" spans="1:30">
      <c r="A18" s="8" t="s">
        <v>29</v>
      </c>
      <c r="B18" s="7"/>
      <c r="C18" s="7"/>
      <c r="D18" s="7"/>
      <c r="E18" s="7"/>
      <c r="F18" s="7"/>
      <c r="G18" s="7"/>
      <c r="H18" s="7"/>
      <c r="I18" s="7"/>
      <c r="J18" s="6">
        <v>48</v>
      </c>
      <c r="K18" s="6">
        <v>48</v>
      </c>
      <c r="L18" s="1">
        <v>48</v>
      </c>
      <c r="M18" s="7">
        <v>48</v>
      </c>
      <c r="N18" s="7">
        <v>47</v>
      </c>
      <c r="O18" s="7">
        <v>47</v>
      </c>
      <c r="P18" s="1">
        <v>47</v>
      </c>
      <c r="Q18" s="1">
        <v>48</v>
      </c>
      <c r="R18" s="1">
        <v>48</v>
      </c>
      <c r="S18" s="1">
        <v>48</v>
      </c>
      <c r="T18" s="1">
        <v>47</v>
      </c>
      <c r="U18" s="1">
        <v>47</v>
      </c>
      <c r="V18" s="1">
        <v>48</v>
      </c>
      <c r="W18" s="1">
        <v>48</v>
      </c>
      <c r="X18" s="4">
        <v>48</v>
      </c>
      <c r="Y18" s="4">
        <v>48</v>
      </c>
      <c r="Z18" s="4">
        <v>48</v>
      </c>
      <c r="AA18" s="4"/>
      <c r="AB18" s="4">
        <v>48</v>
      </c>
      <c r="AC18" s="4">
        <v>48</v>
      </c>
      <c r="AD18" s="1">
        <v>48</v>
      </c>
    </row>
    <row r="19" spans="1:30" ht="6" customHeight="1">
      <c r="A19" s="8"/>
      <c r="B19" s="7"/>
      <c r="C19" s="7"/>
      <c r="D19" s="7"/>
      <c r="E19" s="7"/>
      <c r="F19" s="7"/>
      <c r="G19" s="7"/>
      <c r="H19" s="7"/>
      <c r="I19" s="7"/>
      <c r="J19" s="6"/>
      <c r="K19" s="6"/>
      <c r="M19" s="7"/>
      <c r="N19" s="7"/>
      <c r="O19" s="7"/>
      <c r="X19" s="4"/>
      <c r="Y19" s="4"/>
      <c r="Z19" s="4"/>
      <c r="AA19" s="4"/>
      <c r="AB19" s="4"/>
      <c r="AC19" s="4"/>
    </row>
    <row r="20" spans="1:30">
      <c r="A20" s="8" t="s">
        <v>28</v>
      </c>
      <c r="B20" s="7"/>
      <c r="C20" s="7"/>
      <c r="D20" s="7"/>
      <c r="E20" s="7"/>
      <c r="F20" s="7"/>
      <c r="G20" s="7"/>
      <c r="H20" s="7"/>
      <c r="I20" s="7"/>
      <c r="J20" s="6"/>
      <c r="K20" s="6"/>
      <c r="M20" s="7"/>
      <c r="N20" s="7"/>
      <c r="O20" s="7"/>
      <c r="X20" s="4"/>
      <c r="Y20" s="4"/>
      <c r="Z20" s="4"/>
      <c r="AA20" s="4"/>
      <c r="AB20" s="4"/>
      <c r="AC20" s="4"/>
    </row>
    <row r="21" spans="1:30">
      <c r="A21" s="8" t="s">
        <v>27</v>
      </c>
      <c r="B21" s="7"/>
      <c r="C21" s="7"/>
      <c r="D21" s="7"/>
      <c r="E21" s="7"/>
      <c r="F21" s="7"/>
      <c r="G21" s="7"/>
      <c r="H21" s="7"/>
      <c r="I21" s="7"/>
      <c r="J21" s="6">
        <v>35</v>
      </c>
      <c r="K21" s="6">
        <v>35</v>
      </c>
      <c r="L21" s="7">
        <v>38</v>
      </c>
      <c r="M21" s="7">
        <v>38</v>
      </c>
      <c r="N21" s="7">
        <v>39</v>
      </c>
      <c r="O21" s="7">
        <v>39</v>
      </c>
      <c r="P21" s="7">
        <v>40</v>
      </c>
      <c r="Q21" s="7">
        <v>41</v>
      </c>
      <c r="R21" s="7">
        <v>40</v>
      </c>
      <c r="S21" s="1">
        <v>40</v>
      </c>
      <c r="T21" s="1">
        <v>40</v>
      </c>
      <c r="U21" s="1">
        <v>40</v>
      </c>
      <c r="V21" s="1">
        <v>41</v>
      </c>
      <c r="W21" s="1">
        <v>41</v>
      </c>
      <c r="X21" s="4">
        <v>41.665099791166831</v>
      </c>
      <c r="Y21" s="4">
        <v>42</v>
      </c>
      <c r="Z21" s="4">
        <v>42</v>
      </c>
      <c r="AA21" s="4"/>
      <c r="AB21" s="4">
        <v>43</v>
      </c>
      <c r="AC21" s="4">
        <v>44</v>
      </c>
      <c r="AD21" s="1">
        <v>44</v>
      </c>
    </row>
    <row r="22" spans="1:30">
      <c r="A22" s="8" t="s">
        <v>26</v>
      </c>
      <c r="B22" s="7"/>
      <c r="C22" s="7"/>
      <c r="D22" s="7"/>
      <c r="E22" s="7"/>
      <c r="F22" s="7"/>
      <c r="G22" s="7"/>
      <c r="H22" s="7"/>
      <c r="I22" s="7"/>
      <c r="J22" s="6">
        <v>43</v>
      </c>
      <c r="K22" s="6">
        <v>38</v>
      </c>
      <c r="L22" s="1">
        <v>39</v>
      </c>
      <c r="M22" s="7">
        <v>38</v>
      </c>
      <c r="N22" s="7">
        <v>37</v>
      </c>
      <c r="O22" s="7">
        <v>35</v>
      </c>
      <c r="P22" s="1">
        <v>34</v>
      </c>
      <c r="Q22" s="1">
        <v>32</v>
      </c>
      <c r="R22" s="1">
        <v>32</v>
      </c>
      <c r="S22" s="1">
        <v>31</v>
      </c>
      <c r="T22" s="1">
        <v>31</v>
      </c>
      <c r="U22" s="1">
        <v>30</v>
      </c>
      <c r="V22" s="1">
        <v>29</v>
      </c>
      <c r="W22" s="1">
        <v>27</v>
      </c>
      <c r="X22" s="4">
        <v>25.555864752320858</v>
      </c>
      <c r="Y22" s="4">
        <v>24</v>
      </c>
      <c r="Z22" s="4">
        <v>24</v>
      </c>
      <c r="AA22" s="4"/>
      <c r="AB22" s="4">
        <v>24</v>
      </c>
      <c r="AC22" s="4">
        <v>23</v>
      </c>
      <c r="AD22" s="1">
        <v>23</v>
      </c>
    </row>
    <row r="23" spans="1:30">
      <c r="A23" s="11" t="s">
        <v>25</v>
      </c>
      <c r="B23" s="7"/>
      <c r="C23" s="7"/>
      <c r="D23" s="7"/>
      <c r="E23" s="7"/>
      <c r="F23" s="7"/>
      <c r="G23" s="7"/>
      <c r="H23" s="7"/>
      <c r="I23" s="7"/>
      <c r="J23" s="6" t="s">
        <v>20</v>
      </c>
      <c r="K23" s="6" t="s">
        <v>20</v>
      </c>
      <c r="L23" s="1">
        <v>1</v>
      </c>
      <c r="M23" s="7">
        <v>1</v>
      </c>
      <c r="N23" s="7">
        <v>1</v>
      </c>
      <c r="O23" s="7">
        <v>1</v>
      </c>
      <c r="P23" s="1">
        <v>1</v>
      </c>
      <c r="Q23" s="1">
        <v>1</v>
      </c>
      <c r="R23" s="1">
        <v>1</v>
      </c>
      <c r="S23" s="1">
        <v>1</v>
      </c>
      <c r="T23" s="1">
        <v>1</v>
      </c>
      <c r="U23" s="1">
        <v>1</v>
      </c>
      <c r="V23" s="1">
        <v>1</v>
      </c>
      <c r="W23" s="1">
        <v>1</v>
      </c>
      <c r="X23" s="4">
        <v>0.57560738361875541</v>
      </c>
      <c r="Y23" s="4">
        <v>1</v>
      </c>
      <c r="Z23" s="4">
        <v>1</v>
      </c>
      <c r="AA23" s="4"/>
      <c r="AB23" s="4">
        <v>1</v>
      </c>
      <c r="AC23" s="4">
        <v>1</v>
      </c>
      <c r="AD23" s="1">
        <v>0</v>
      </c>
    </row>
    <row r="24" spans="1:30" ht="33.75" customHeight="1">
      <c r="A24" s="8" t="s">
        <v>24</v>
      </c>
      <c r="B24" s="7" t="s">
        <v>3</v>
      </c>
      <c r="C24" s="7" t="s">
        <v>3</v>
      </c>
      <c r="D24" s="7" t="s">
        <v>3</v>
      </c>
      <c r="E24" s="7" t="s">
        <v>3</v>
      </c>
      <c r="F24" s="7" t="s">
        <v>3</v>
      </c>
      <c r="G24" s="7" t="s">
        <v>3</v>
      </c>
      <c r="H24" s="7" t="s">
        <v>3</v>
      </c>
      <c r="I24" s="7" t="s">
        <v>3</v>
      </c>
      <c r="J24" s="6">
        <v>2</v>
      </c>
      <c r="K24" s="6">
        <v>2</v>
      </c>
      <c r="L24" s="1">
        <v>2</v>
      </c>
      <c r="M24" s="7">
        <v>2</v>
      </c>
      <c r="N24" s="7">
        <v>2</v>
      </c>
      <c r="O24" s="7">
        <v>2</v>
      </c>
      <c r="P24" s="1">
        <v>2</v>
      </c>
      <c r="Q24" s="1">
        <v>2</v>
      </c>
      <c r="R24" s="1">
        <v>2</v>
      </c>
      <c r="S24" s="1">
        <v>2</v>
      </c>
      <c r="T24" s="1">
        <v>2</v>
      </c>
      <c r="U24" s="1">
        <v>2</v>
      </c>
      <c r="V24" s="1">
        <v>2</v>
      </c>
      <c r="W24" s="1">
        <v>2</v>
      </c>
      <c r="X24" s="4">
        <v>2.0918414672974279</v>
      </c>
      <c r="Y24" s="4">
        <v>2</v>
      </c>
      <c r="Z24" s="4">
        <v>2</v>
      </c>
      <c r="AA24" s="4"/>
      <c r="AB24" s="4">
        <v>2</v>
      </c>
      <c r="AC24" s="4">
        <v>2</v>
      </c>
      <c r="AD24" s="1">
        <v>2</v>
      </c>
    </row>
    <row r="25" spans="1:30" ht="16.5" customHeight="1">
      <c r="A25" s="10" t="s">
        <v>23</v>
      </c>
      <c r="B25" s="7"/>
      <c r="C25" s="7"/>
      <c r="D25" s="7"/>
      <c r="E25" s="7"/>
      <c r="F25" s="7"/>
      <c r="G25" s="7"/>
      <c r="H25" s="7"/>
      <c r="I25" s="7"/>
      <c r="J25" s="6">
        <v>15</v>
      </c>
      <c r="K25" s="6">
        <v>17</v>
      </c>
      <c r="L25" s="1">
        <v>15</v>
      </c>
      <c r="M25" s="7">
        <v>17</v>
      </c>
      <c r="N25" s="7">
        <v>17</v>
      </c>
      <c r="O25" s="7">
        <v>17</v>
      </c>
      <c r="P25" s="1">
        <v>18</v>
      </c>
      <c r="Q25" s="1">
        <v>18</v>
      </c>
      <c r="R25" s="1">
        <v>19</v>
      </c>
      <c r="S25" s="1">
        <v>20</v>
      </c>
      <c r="T25" s="1">
        <v>20</v>
      </c>
      <c r="U25" s="1">
        <v>20</v>
      </c>
      <c r="V25" s="1">
        <v>21</v>
      </c>
      <c r="W25" s="1">
        <v>21</v>
      </c>
      <c r="X25" s="4">
        <v>21.189922859585391</v>
      </c>
      <c r="Y25" s="4">
        <v>22</v>
      </c>
      <c r="Z25" s="4">
        <v>22</v>
      </c>
      <c r="AA25" s="4"/>
      <c r="AB25" s="4">
        <v>21</v>
      </c>
      <c r="AC25" s="4">
        <v>21</v>
      </c>
      <c r="AD25" s="1">
        <v>21</v>
      </c>
    </row>
    <row r="26" spans="1:30">
      <c r="A26" s="8" t="s">
        <v>22</v>
      </c>
      <c r="B26" s="7" t="s">
        <v>3</v>
      </c>
      <c r="C26" s="7" t="s">
        <v>3</v>
      </c>
      <c r="D26" s="7" t="s">
        <v>3</v>
      </c>
      <c r="E26" s="7" t="s">
        <v>3</v>
      </c>
      <c r="F26" s="7" t="s">
        <v>3</v>
      </c>
      <c r="G26" s="7" t="s">
        <v>3</v>
      </c>
      <c r="H26" s="7" t="s">
        <v>3</v>
      </c>
      <c r="I26" s="7" t="s">
        <v>3</v>
      </c>
      <c r="J26" s="6">
        <v>4</v>
      </c>
      <c r="K26" s="6">
        <v>7</v>
      </c>
      <c r="L26" s="1">
        <v>4</v>
      </c>
      <c r="M26" s="7">
        <v>3</v>
      </c>
      <c r="N26" s="7">
        <v>3</v>
      </c>
      <c r="O26" s="7">
        <v>3</v>
      </c>
      <c r="P26" s="1">
        <v>2</v>
      </c>
      <c r="Q26" s="1">
        <v>2</v>
      </c>
      <c r="R26" s="1">
        <v>2</v>
      </c>
      <c r="S26" s="1">
        <v>2</v>
      </c>
      <c r="T26" s="1">
        <v>2</v>
      </c>
      <c r="U26" s="1">
        <v>2</v>
      </c>
      <c r="V26" s="1">
        <v>2</v>
      </c>
      <c r="W26" s="1">
        <v>2</v>
      </c>
      <c r="X26" s="4">
        <v>2.9723001481637472</v>
      </c>
      <c r="Y26" s="4">
        <v>3</v>
      </c>
      <c r="Z26" s="4">
        <v>3</v>
      </c>
      <c r="AA26" s="4"/>
      <c r="AB26" s="4">
        <v>2</v>
      </c>
      <c r="AC26" s="4">
        <v>2</v>
      </c>
      <c r="AD26" s="1">
        <v>2</v>
      </c>
    </row>
    <row r="27" spans="1:30">
      <c r="A27" s="10" t="s">
        <v>21</v>
      </c>
      <c r="B27" s="7" t="s">
        <v>3</v>
      </c>
      <c r="C27" s="7" t="s">
        <v>3</v>
      </c>
      <c r="D27" s="7" t="s">
        <v>3</v>
      </c>
      <c r="E27" s="7" t="s">
        <v>3</v>
      </c>
      <c r="F27" s="7" t="s">
        <v>3</v>
      </c>
      <c r="G27" s="7" t="s">
        <v>3</v>
      </c>
      <c r="H27" s="7" t="s">
        <v>3</v>
      </c>
      <c r="I27" s="7" t="s">
        <v>3</v>
      </c>
      <c r="J27" s="6" t="s">
        <v>20</v>
      </c>
      <c r="K27" s="6" t="s">
        <v>20</v>
      </c>
      <c r="L27" s="1">
        <v>1</v>
      </c>
      <c r="M27" s="7">
        <v>2</v>
      </c>
      <c r="N27" s="7">
        <v>2</v>
      </c>
      <c r="O27" s="7">
        <v>3</v>
      </c>
      <c r="P27" s="1">
        <v>3</v>
      </c>
      <c r="Q27" s="1">
        <v>3</v>
      </c>
      <c r="R27" s="1">
        <v>4</v>
      </c>
      <c r="S27" s="1">
        <v>4</v>
      </c>
      <c r="T27" s="1">
        <v>5</v>
      </c>
      <c r="U27" s="1">
        <v>5</v>
      </c>
      <c r="V27" s="1">
        <v>5</v>
      </c>
      <c r="W27" s="1">
        <v>5</v>
      </c>
      <c r="X27" s="4">
        <v>5.751561234748034</v>
      </c>
      <c r="Y27" s="4">
        <v>6</v>
      </c>
      <c r="Z27" s="4">
        <v>7</v>
      </c>
      <c r="AA27" s="4"/>
      <c r="AB27" s="4">
        <v>7</v>
      </c>
      <c r="AC27" s="4">
        <v>7</v>
      </c>
      <c r="AD27" s="1">
        <v>7</v>
      </c>
    </row>
    <row r="28" spans="1:30">
      <c r="A28" s="8" t="s">
        <v>4</v>
      </c>
      <c r="B28" s="7" t="s">
        <v>3</v>
      </c>
      <c r="C28" s="7" t="s">
        <v>3</v>
      </c>
      <c r="D28" s="7" t="s">
        <v>3</v>
      </c>
      <c r="E28" s="7" t="s">
        <v>3</v>
      </c>
      <c r="F28" s="7" t="s">
        <v>3</v>
      </c>
      <c r="G28" s="7" t="s">
        <v>3</v>
      </c>
      <c r="H28" s="7" t="s">
        <v>3</v>
      </c>
      <c r="I28" s="7" t="s">
        <v>3</v>
      </c>
      <c r="J28" s="6">
        <f t="shared" ref="J28:R28" si="4">SUM(J21:J27)</f>
        <v>99</v>
      </c>
      <c r="K28" s="6">
        <f t="shared" si="4"/>
        <v>99</v>
      </c>
      <c r="L28" s="1">
        <f t="shared" si="4"/>
        <v>100</v>
      </c>
      <c r="M28" s="7">
        <f t="shared" si="4"/>
        <v>101</v>
      </c>
      <c r="N28" s="7">
        <f t="shared" si="4"/>
        <v>101</v>
      </c>
      <c r="O28" s="7">
        <f t="shared" si="4"/>
        <v>100</v>
      </c>
      <c r="P28" s="1">
        <f t="shared" si="4"/>
        <v>100</v>
      </c>
      <c r="Q28" s="1">
        <f t="shared" si="4"/>
        <v>99</v>
      </c>
      <c r="R28" s="1">
        <f t="shared" si="4"/>
        <v>100</v>
      </c>
      <c r="S28" s="1">
        <v>100</v>
      </c>
      <c r="T28" s="1">
        <v>101</v>
      </c>
      <c r="U28" s="1">
        <v>100</v>
      </c>
      <c r="V28" s="1">
        <f t="shared" ref="V28:AD28" si="5">SUM(V21:V27)</f>
        <v>101</v>
      </c>
      <c r="W28" s="1">
        <f t="shared" si="5"/>
        <v>99</v>
      </c>
      <c r="X28" s="4">
        <f t="shared" si="5"/>
        <v>99.80219763690107</v>
      </c>
      <c r="Y28" s="4">
        <f t="shared" si="5"/>
        <v>100</v>
      </c>
      <c r="Z28" s="4">
        <f t="shared" si="5"/>
        <v>101</v>
      </c>
      <c r="AA28" s="4"/>
      <c r="AB28" s="4">
        <f t="shared" si="5"/>
        <v>100</v>
      </c>
      <c r="AC28" s="4">
        <f t="shared" si="5"/>
        <v>100</v>
      </c>
      <c r="AD28" s="1">
        <f t="shared" si="5"/>
        <v>99</v>
      </c>
    </row>
    <row r="29" spans="1:30" ht="6" customHeight="1">
      <c r="B29" s="6"/>
      <c r="C29" s="6"/>
      <c r="D29" s="6"/>
      <c r="E29" s="6"/>
      <c r="F29" s="6"/>
      <c r="G29" s="6"/>
      <c r="H29" s="6"/>
      <c r="I29" s="6"/>
      <c r="J29" s="6"/>
      <c r="K29" s="6"/>
      <c r="L29" s="6"/>
      <c r="M29" s="6"/>
      <c r="N29" s="6"/>
      <c r="O29" s="6"/>
      <c r="X29" s="4"/>
      <c r="Y29" s="4"/>
      <c r="Z29" s="4"/>
      <c r="AA29" s="4"/>
      <c r="AB29" s="4"/>
      <c r="AC29" s="4"/>
    </row>
    <row r="30" spans="1:30">
      <c r="A30" s="8" t="s">
        <v>19</v>
      </c>
      <c r="B30" s="7"/>
      <c r="C30" s="7"/>
      <c r="D30" s="7"/>
      <c r="E30" s="7"/>
      <c r="F30" s="7"/>
      <c r="G30" s="7"/>
      <c r="H30" s="7"/>
      <c r="I30" s="7"/>
      <c r="J30" s="6"/>
      <c r="K30" s="6"/>
      <c r="M30" s="7"/>
      <c r="N30" s="7"/>
      <c r="O30" s="7"/>
      <c r="X30" s="4"/>
      <c r="Y30" s="4"/>
      <c r="Z30" s="4"/>
      <c r="AA30" s="4"/>
      <c r="AB30" s="4"/>
      <c r="AC30" s="4"/>
    </row>
    <row r="31" spans="1:30">
      <c r="A31" s="8" t="s">
        <v>18</v>
      </c>
      <c r="B31" s="7" t="s">
        <v>3</v>
      </c>
      <c r="C31" s="7" t="s">
        <v>3</v>
      </c>
      <c r="D31" s="7" t="s">
        <v>3</v>
      </c>
      <c r="E31" s="7" t="s">
        <v>3</v>
      </c>
      <c r="F31" s="7" t="s">
        <v>3</v>
      </c>
      <c r="G31" s="7" t="s">
        <v>3</v>
      </c>
      <c r="H31" s="7" t="s">
        <v>3</v>
      </c>
      <c r="I31" s="7" t="s">
        <v>3</v>
      </c>
      <c r="J31" s="6">
        <v>3</v>
      </c>
      <c r="K31" s="6">
        <v>3</v>
      </c>
      <c r="L31" s="1">
        <v>4</v>
      </c>
      <c r="M31" s="7">
        <v>4</v>
      </c>
      <c r="N31" s="7">
        <v>5</v>
      </c>
      <c r="O31" s="7">
        <v>5</v>
      </c>
      <c r="P31" s="1">
        <v>4</v>
      </c>
      <c r="Q31" s="1">
        <v>4</v>
      </c>
      <c r="R31" s="1">
        <v>3</v>
      </c>
      <c r="S31" s="1">
        <v>4</v>
      </c>
      <c r="T31" s="1">
        <v>4</v>
      </c>
      <c r="U31" s="1">
        <v>4</v>
      </c>
      <c r="V31" s="1">
        <v>4</v>
      </c>
      <c r="W31" s="1">
        <v>4</v>
      </c>
      <c r="X31" s="4">
        <v>3.5792312676098783</v>
      </c>
      <c r="Y31" s="4">
        <v>4</v>
      </c>
      <c r="Z31" s="4">
        <v>4</v>
      </c>
      <c r="AA31" s="4"/>
      <c r="AB31" s="4">
        <v>4</v>
      </c>
      <c r="AC31" s="4">
        <v>4</v>
      </c>
      <c r="AD31" s="1">
        <v>4</v>
      </c>
    </row>
    <row r="32" spans="1:30">
      <c r="A32" s="8" t="s">
        <v>17</v>
      </c>
      <c r="B32" s="7" t="s">
        <v>3</v>
      </c>
      <c r="C32" s="7" t="s">
        <v>3</v>
      </c>
      <c r="D32" s="7" t="s">
        <v>3</v>
      </c>
      <c r="E32" s="7" t="s">
        <v>3</v>
      </c>
      <c r="F32" s="7" t="s">
        <v>3</v>
      </c>
      <c r="G32" s="7" t="s">
        <v>3</v>
      </c>
      <c r="H32" s="7" t="s">
        <v>3</v>
      </c>
      <c r="I32" s="7" t="s">
        <v>3</v>
      </c>
      <c r="J32" s="6">
        <v>28</v>
      </c>
      <c r="K32" s="6">
        <v>26</v>
      </c>
      <c r="L32" s="1">
        <v>25</v>
      </c>
      <c r="M32" s="7">
        <v>24</v>
      </c>
      <c r="N32" s="7">
        <v>24</v>
      </c>
      <c r="O32" s="7">
        <v>23</v>
      </c>
      <c r="P32" s="1">
        <v>24</v>
      </c>
      <c r="Q32" s="1">
        <v>24</v>
      </c>
      <c r="R32" s="1">
        <v>24</v>
      </c>
      <c r="S32" s="1">
        <v>25</v>
      </c>
      <c r="T32" s="1">
        <v>24</v>
      </c>
      <c r="U32" s="1">
        <v>24</v>
      </c>
      <c r="V32" s="1">
        <v>26</v>
      </c>
      <c r="W32" s="1">
        <v>27</v>
      </c>
      <c r="X32" s="4">
        <v>27.527661006393544</v>
      </c>
      <c r="Y32" s="4">
        <v>28</v>
      </c>
      <c r="Z32" s="4">
        <v>29</v>
      </c>
      <c r="AA32" s="4"/>
      <c r="AB32" s="4">
        <v>30</v>
      </c>
      <c r="AC32" s="4">
        <v>32</v>
      </c>
      <c r="AD32" s="1">
        <v>32</v>
      </c>
    </row>
    <row r="33" spans="1:30">
      <c r="A33" s="10" t="s">
        <v>16</v>
      </c>
      <c r="B33" s="7" t="s">
        <v>3</v>
      </c>
      <c r="C33" s="7" t="s">
        <v>3</v>
      </c>
      <c r="D33" s="7" t="s">
        <v>3</v>
      </c>
      <c r="E33" s="7" t="s">
        <v>3</v>
      </c>
      <c r="F33" s="7" t="s">
        <v>3</v>
      </c>
      <c r="G33" s="7" t="s">
        <v>3</v>
      </c>
      <c r="H33" s="7" t="s">
        <v>3</v>
      </c>
      <c r="I33" s="7" t="s">
        <v>3</v>
      </c>
      <c r="J33" s="6">
        <v>48</v>
      </c>
      <c r="K33" s="6">
        <v>47</v>
      </c>
      <c r="L33" s="1">
        <v>47</v>
      </c>
      <c r="M33" s="7">
        <v>47</v>
      </c>
      <c r="N33" s="7">
        <v>46</v>
      </c>
      <c r="O33" s="7">
        <v>46</v>
      </c>
      <c r="P33" s="1">
        <v>46</v>
      </c>
      <c r="Q33" s="1">
        <v>46</v>
      </c>
      <c r="R33" s="1">
        <v>46</v>
      </c>
      <c r="S33" s="1">
        <v>46</v>
      </c>
      <c r="T33" s="1">
        <v>47</v>
      </c>
      <c r="U33" s="1">
        <v>48</v>
      </c>
      <c r="V33" s="1">
        <v>48</v>
      </c>
      <c r="W33" s="1">
        <v>47</v>
      </c>
      <c r="X33" s="4">
        <v>46.5219705987233</v>
      </c>
      <c r="Y33" s="4">
        <v>47</v>
      </c>
      <c r="Z33" s="4">
        <v>46</v>
      </c>
      <c r="AA33" s="4"/>
      <c r="AB33" s="4">
        <v>45</v>
      </c>
      <c r="AC33" s="4">
        <v>45</v>
      </c>
      <c r="AD33" s="1">
        <v>45</v>
      </c>
    </row>
    <row r="34" spans="1:30">
      <c r="A34" s="8" t="s">
        <v>15</v>
      </c>
      <c r="B34" s="7" t="s">
        <v>3</v>
      </c>
      <c r="C34" s="7" t="s">
        <v>3</v>
      </c>
      <c r="D34" s="7" t="s">
        <v>3</v>
      </c>
      <c r="E34" s="7" t="s">
        <v>3</v>
      </c>
      <c r="F34" s="7" t="s">
        <v>3</v>
      </c>
      <c r="G34" s="7" t="s">
        <v>3</v>
      </c>
      <c r="H34" s="7" t="s">
        <v>3</v>
      </c>
      <c r="I34" s="7" t="s">
        <v>3</v>
      </c>
      <c r="J34" s="6">
        <v>7</v>
      </c>
      <c r="K34" s="6">
        <v>8</v>
      </c>
      <c r="L34" s="1">
        <v>8</v>
      </c>
      <c r="M34" s="7">
        <v>8</v>
      </c>
      <c r="N34" s="7">
        <v>9</v>
      </c>
      <c r="O34" s="7">
        <v>9</v>
      </c>
      <c r="P34" s="1">
        <v>9</v>
      </c>
      <c r="Q34" s="1">
        <v>8</v>
      </c>
      <c r="R34" s="1">
        <v>7</v>
      </c>
      <c r="S34" s="1">
        <v>7</v>
      </c>
      <c r="T34" s="1">
        <v>6</v>
      </c>
      <c r="U34" s="1">
        <v>6</v>
      </c>
      <c r="V34" s="1">
        <v>6</v>
      </c>
      <c r="W34" s="1">
        <v>6</v>
      </c>
      <c r="X34" s="4">
        <v>5.9706589924010709</v>
      </c>
      <c r="Y34" s="4">
        <v>6</v>
      </c>
      <c r="Z34" s="4">
        <v>6</v>
      </c>
      <c r="AA34" s="4"/>
      <c r="AB34" s="4">
        <v>6</v>
      </c>
      <c r="AC34" s="4">
        <v>5</v>
      </c>
      <c r="AD34" s="1">
        <v>6</v>
      </c>
    </row>
    <row r="35" spans="1:30">
      <c r="A35" s="8" t="s">
        <v>14</v>
      </c>
      <c r="B35" s="7" t="s">
        <v>3</v>
      </c>
      <c r="C35" s="7" t="s">
        <v>3</v>
      </c>
      <c r="D35" s="7" t="s">
        <v>3</v>
      </c>
      <c r="E35" s="7" t="s">
        <v>3</v>
      </c>
      <c r="F35" s="7" t="s">
        <v>3</v>
      </c>
      <c r="G35" s="7" t="s">
        <v>3</v>
      </c>
      <c r="H35" s="7" t="s">
        <v>3</v>
      </c>
      <c r="I35" s="7" t="s">
        <v>3</v>
      </c>
      <c r="J35" s="6">
        <v>9</v>
      </c>
      <c r="K35" s="6">
        <v>11</v>
      </c>
      <c r="L35" s="1">
        <v>10</v>
      </c>
      <c r="M35" s="7">
        <v>10</v>
      </c>
      <c r="N35" s="7">
        <v>10</v>
      </c>
      <c r="O35" s="7">
        <v>10</v>
      </c>
      <c r="P35" s="1">
        <v>10</v>
      </c>
      <c r="Q35" s="1">
        <v>10</v>
      </c>
      <c r="R35" s="1">
        <v>10</v>
      </c>
      <c r="S35" s="1">
        <v>10</v>
      </c>
      <c r="T35" s="1">
        <v>10</v>
      </c>
      <c r="U35" s="1">
        <v>10</v>
      </c>
      <c r="V35" s="1">
        <v>9</v>
      </c>
      <c r="W35" s="1">
        <v>9</v>
      </c>
      <c r="X35" s="4">
        <v>8.6016563958072787</v>
      </c>
      <c r="Y35" s="4">
        <v>8</v>
      </c>
      <c r="Z35" s="4">
        <v>8</v>
      </c>
      <c r="AA35" s="4"/>
      <c r="AB35" s="4">
        <v>8</v>
      </c>
      <c r="AC35" s="4">
        <v>7</v>
      </c>
      <c r="AD35" s="1">
        <v>7</v>
      </c>
    </row>
    <row r="36" spans="1:30">
      <c r="A36" s="8" t="s">
        <v>13</v>
      </c>
      <c r="B36" s="7" t="s">
        <v>3</v>
      </c>
      <c r="C36" s="7" t="s">
        <v>3</v>
      </c>
      <c r="D36" s="7" t="s">
        <v>3</v>
      </c>
      <c r="E36" s="7" t="s">
        <v>3</v>
      </c>
      <c r="F36" s="7" t="s">
        <v>3</v>
      </c>
      <c r="G36" s="7" t="s">
        <v>3</v>
      </c>
      <c r="H36" s="7" t="s">
        <v>3</v>
      </c>
      <c r="I36" s="7" t="s">
        <v>3</v>
      </c>
      <c r="J36" s="6">
        <v>5</v>
      </c>
      <c r="K36" s="6">
        <v>5</v>
      </c>
      <c r="L36" s="1">
        <v>6</v>
      </c>
      <c r="M36" s="7">
        <v>7</v>
      </c>
      <c r="N36" s="7">
        <v>7</v>
      </c>
      <c r="O36" s="7">
        <v>7</v>
      </c>
      <c r="P36" s="1">
        <v>7</v>
      </c>
      <c r="Q36" s="1">
        <v>7</v>
      </c>
      <c r="R36" s="1">
        <v>8</v>
      </c>
      <c r="S36" s="1">
        <v>8</v>
      </c>
      <c r="T36" s="1">
        <v>8</v>
      </c>
      <c r="U36" s="1">
        <v>8</v>
      </c>
      <c r="V36" s="1">
        <v>8</v>
      </c>
      <c r="W36" s="1">
        <v>7</v>
      </c>
      <c r="X36" s="4">
        <v>7.798821739064925</v>
      </c>
      <c r="Y36" s="4">
        <v>7</v>
      </c>
      <c r="Z36" s="4">
        <f>100-Z31-Z32-Z33-Z34-Z35</f>
        <v>7</v>
      </c>
      <c r="AA36" s="4"/>
      <c r="AB36" s="4">
        <v>7</v>
      </c>
      <c r="AC36" s="4">
        <v>7</v>
      </c>
      <c r="AD36" s="1">
        <v>7</v>
      </c>
    </row>
    <row r="37" spans="1:30">
      <c r="A37" s="1" t="s">
        <v>4</v>
      </c>
      <c r="B37" s="7" t="s">
        <v>3</v>
      </c>
      <c r="C37" s="7" t="s">
        <v>3</v>
      </c>
      <c r="D37" s="7" t="s">
        <v>3</v>
      </c>
      <c r="E37" s="7" t="s">
        <v>3</v>
      </c>
      <c r="F37" s="7" t="s">
        <v>3</v>
      </c>
      <c r="G37" s="7" t="s">
        <v>3</v>
      </c>
      <c r="H37" s="7" t="s">
        <v>3</v>
      </c>
      <c r="I37" s="7" t="s">
        <v>3</v>
      </c>
      <c r="J37" s="6">
        <v>100</v>
      </c>
      <c r="K37" s="6">
        <v>100</v>
      </c>
      <c r="L37" s="1">
        <v>100</v>
      </c>
      <c r="M37" s="7">
        <v>100</v>
      </c>
      <c r="N37" s="7">
        <v>100</v>
      </c>
      <c r="O37" s="7">
        <v>100</v>
      </c>
      <c r="P37" s="1">
        <v>100</v>
      </c>
      <c r="Q37" s="1">
        <v>99</v>
      </c>
      <c r="R37" s="1">
        <f>SUM(R31:R36)</f>
        <v>98</v>
      </c>
      <c r="S37" s="1">
        <v>100</v>
      </c>
      <c r="T37" s="1">
        <v>99</v>
      </c>
      <c r="U37" s="1">
        <v>100</v>
      </c>
      <c r="V37" s="1">
        <f>SUM(V31:V36)</f>
        <v>101</v>
      </c>
      <c r="W37" s="1">
        <f>SUM(W31:W36)</f>
        <v>100</v>
      </c>
      <c r="X37" s="4">
        <v>100</v>
      </c>
      <c r="Y37" s="4">
        <f>SUM(Y30:Y36)</f>
        <v>100</v>
      </c>
      <c r="Z37" s="4">
        <f>SUM(Z30:Z36)</f>
        <v>100</v>
      </c>
      <c r="AA37" s="4"/>
      <c r="AB37" s="4">
        <f>SUM(AB30:AB36)</f>
        <v>100</v>
      </c>
      <c r="AC37" s="4">
        <f>SUM(AC31:AC36)</f>
        <v>100</v>
      </c>
      <c r="AD37" s="1">
        <f>SUM(AD31:AD36)</f>
        <v>101</v>
      </c>
    </row>
    <row r="38" spans="1:30" ht="6" customHeight="1">
      <c r="B38" s="6"/>
      <c r="C38" s="6"/>
      <c r="D38" s="6"/>
      <c r="E38" s="6"/>
      <c r="F38" s="6"/>
      <c r="G38" s="6"/>
      <c r="H38" s="6"/>
      <c r="I38" s="6"/>
      <c r="J38" s="6"/>
      <c r="K38" s="6"/>
      <c r="M38" s="6"/>
      <c r="N38" s="6"/>
      <c r="O38" s="6"/>
      <c r="Z38" s="4"/>
      <c r="AA38" s="4"/>
      <c r="AB38" s="4"/>
      <c r="AC38" s="4"/>
    </row>
    <row r="39" spans="1:30" ht="36.75" customHeight="1">
      <c r="A39" s="10" t="s">
        <v>12</v>
      </c>
      <c r="B39" s="7"/>
      <c r="C39" s="7"/>
      <c r="D39" s="7"/>
      <c r="E39" s="7"/>
      <c r="F39" s="7"/>
      <c r="G39" s="7"/>
      <c r="H39" s="7"/>
      <c r="I39" s="7"/>
      <c r="J39" s="6"/>
      <c r="K39" s="6"/>
      <c r="M39" s="7"/>
      <c r="N39" s="7"/>
      <c r="O39" s="7"/>
      <c r="X39" s="4"/>
      <c r="Y39" s="4"/>
      <c r="Z39" s="4"/>
      <c r="AA39" s="4"/>
      <c r="AB39" s="4"/>
      <c r="AC39" s="4"/>
    </row>
    <row r="40" spans="1:30">
      <c r="A40" s="8" t="s">
        <v>11</v>
      </c>
      <c r="B40" s="7" t="s">
        <v>3</v>
      </c>
      <c r="C40" s="7" t="s">
        <v>3</v>
      </c>
      <c r="D40" s="7" t="s">
        <v>3</v>
      </c>
      <c r="E40" s="7" t="s">
        <v>3</v>
      </c>
      <c r="F40" s="7" t="s">
        <v>3</v>
      </c>
      <c r="G40" s="7" t="s">
        <v>3</v>
      </c>
      <c r="H40" s="7" t="s">
        <v>3</v>
      </c>
      <c r="I40" s="7" t="s">
        <v>3</v>
      </c>
      <c r="J40" s="6">
        <v>20</v>
      </c>
      <c r="K40" s="6">
        <v>20</v>
      </c>
      <c r="L40" s="4">
        <v>19.063235294117646</v>
      </c>
      <c r="M40" s="7">
        <v>20</v>
      </c>
      <c r="N40" s="7">
        <v>19</v>
      </c>
      <c r="O40" s="7">
        <v>18</v>
      </c>
      <c r="P40" s="1">
        <v>18</v>
      </c>
      <c r="Q40" s="1">
        <v>17</v>
      </c>
      <c r="R40" s="1">
        <v>15</v>
      </c>
      <c r="S40" s="1">
        <v>14</v>
      </c>
      <c r="T40" s="1">
        <v>13</v>
      </c>
      <c r="U40" s="1">
        <v>13</v>
      </c>
      <c r="V40" s="1">
        <v>13</v>
      </c>
      <c r="W40" s="1">
        <v>12</v>
      </c>
      <c r="X40" s="4">
        <v>11.514500447954342</v>
      </c>
      <c r="Y40" s="4">
        <v>11.029498227754541</v>
      </c>
      <c r="Z40" s="4">
        <v>11.056027963566699</v>
      </c>
      <c r="AA40" s="4"/>
      <c r="AB40" s="4">
        <v>11</v>
      </c>
      <c r="AC40" s="4">
        <v>10</v>
      </c>
      <c r="AD40" s="1">
        <v>9</v>
      </c>
    </row>
    <row r="41" spans="1:30">
      <c r="A41" s="8" t="s">
        <v>10</v>
      </c>
      <c r="B41" s="7" t="s">
        <v>3</v>
      </c>
      <c r="C41" s="7" t="s">
        <v>3</v>
      </c>
      <c r="D41" s="7" t="s">
        <v>3</v>
      </c>
      <c r="E41" s="7" t="s">
        <v>3</v>
      </c>
      <c r="F41" s="7" t="s">
        <v>3</v>
      </c>
      <c r="G41" s="7" t="s">
        <v>3</v>
      </c>
      <c r="H41" s="7" t="s">
        <v>3</v>
      </c>
      <c r="I41" s="7" t="s">
        <v>3</v>
      </c>
      <c r="J41" s="6">
        <v>17</v>
      </c>
      <c r="K41" s="6">
        <v>17</v>
      </c>
      <c r="L41" s="9">
        <v>16.789338235294117</v>
      </c>
      <c r="M41" s="7">
        <v>17</v>
      </c>
      <c r="N41" s="7">
        <v>17</v>
      </c>
      <c r="O41" s="7">
        <v>16</v>
      </c>
      <c r="P41" s="1">
        <v>16</v>
      </c>
      <c r="Q41" s="1">
        <v>16</v>
      </c>
      <c r="R41" s="1">
        <v>16</v>
      </c>
      <c r="S41" s="1">
        <v>16</v>
      </c>
      <c r="T41" s="1">
        <v>15</v>
      </c>
      <c r="U41" s="1">
        <v>15</v>
      </c>
      <c r="V41" s="1">
        <v>15</v>
      </c>
      <c r="W41" s="1">
        <v>15</v>
      </c>
      <c r="X41" s="4">
        <v>15.020157945382753</v>
      </c>
      <c r="Y41" s="4">
        <v>15.11154227351375</v>
      </c>
      <c r="Z41" s="4">
        <v>15.34803213121366</v>
      </c>
      <c r="AA41" s="4"/>
      <c r="AB41" s="4">
        <v>15</v>
      </c>
      <c r="AC41" s="4">
        <v>15</v>
      </c>
      <c r="AD41" s="1">
        <v>15</v>
      </c>
    </row>
    <row r="42" spans="1:30">
      <c r="A42" s="8" t="s">
        <v>9</v>
      </c>
      <c r="B42" s="7" t="s">
        <v>3</v>
      </c>
      <c r="C42" s="7" t="s">
        <v>3</v>
      </c>
      <c r="D42" s="7" t="s">
        <v>3</v>
      </c>
      <c r="E42" s="7" t="s">
        <v>3</v>
      </c>
      <c r="F42" s="7" t="s">
        <v>3</v>
      </c>
      <c r="G42" s="7" t="s">
        <v>3</v>
      </c>
      <c r="H42" s="7" t="s">
        <v>3</v>
      </c>
      <c r="I42" s="7" t="s">
        <v>3</v>
      </c>
      <c r="J42" s="6">
        <v>14</v>
      </c>
      <c r="K42" s="6">
        <v>14</v>
      </c>
      <c r="L42" s="4">
        <v>14.275735294117647</v>
      </c>
      <c r="M42" s="7">
        <v>14</v>
      </c>
      <c r="N42" s="7">
        <v>16</v>
      </c>
      <c r="O42" s="7">
        <v>16</v>
      </c>
      <c r="P42" s="1">
        <v>16</v>
      </c>
      <c r="Q42" s="1">
        <v>17</v>
      </c>
      <c r="R42" s="1">
        <v>18</v>
      </c>
      <c r="S42" s="1">
        <v>18</v>
      </c>
      <c r="T42" s="1">
        <v>18</v>
      </c>
      <c r="U42" s="1">
        <v>18</v>
      </c>
      <c r="V42" s="1">
        <v>18</v>
      </c>
      <c r="W42" s="1">
        <v>19</v>
      </c>
      <c r="X42" s="4">
        <v>19.554036566347015</v>
      </c>
      <c r="Y42" s="4">
        <v>19.626568563221287</v>
      </c>
      <c r="Z42" s="4">
        <v>19.712297919537527</v>
      </c>
      <c r="AA42" s="4"/>
      <c r="AB42" s="4">
        <v>20</v>
      </c>
      <c r="AC42" s="4">
        <v>20</v>
      </c>
      <c r="AD42" s="1">
        <v>19</v>
      </c>
    </row>
    <row r="43" spans="1:30">
      <c r="A43" s="8" t="s">
        <v>8</v>
      </c>
      <c r="B43" s="7" t="s">
        <v>3</v>
      </c>
      <c r="C43" s="7" t="s">
        <v>3</v>
      </c>
      <c r="D43" s="7" t="s">
        <v>3</v>
      </c>
      <c r="E43" s="7" t="s">
        <v>3</v>
      </c>
      <c r="F43" s="7" t="s">
        <v>3</v>
      </c>
      <c r="G43" s="7" t="s">
        <v>3</v>
      </c>
      <c r="H43" s="7" t="s">
        <v>3</v>
      </c>
      <c r="I43" s="7" t="s">
        <v>3</v>
      </c>
      <c r="J43" s="6">
        <v>18</v>
      </c>
      <c r="K43" s="6">
        <v>19</v>
      </c>
      <c r="L43" s="4">
        <v>18.269117647058824</v>
      </c>
      <c r="M43" s="7">
        <v>19</v>
      </c>
      <c r="N43" s="7">
        <v>20</v>
      </c>
      <c r="O43" s="7">
        <v>20</v>
      </c>
      <c r="P43" s="1">
        <v>21</v>
      </c>
      <c r="Q43" s="1">
        <v>22</v>
      </c>
      <c r="R43" s="1">
        <v>23</v>
      </c>
      <c r="S43" s="1">
        <v>24</v>
      </c>
      <c r="T43" s="1">
        <v>24</v>
      </c>
      <c r="U43" s="1">
        <v>24</v>
      </c>
      <c r="V43" s="1">
        <v>24</v>
      </c>
      <c r="W43" s="1">
        <v>25</v>
      </c>
      <c r="X43" s="4">
        <v>26.743703752861929</v>
      </c>
      <c r="Y43" s="4">
        <v>27.32869693762704</v>
      </c>
      <c r="Z43" s="4">
        <v>27.487984404933957</v>
      </c>
      <c r="AA43" s="4"/>
      <c r="AB43" s="4">
        <v>28</v>
      </c>
      <c r="AC43" s="4">
        <v>28</v>
      </c>
      <c r="AD43" s="1">
        <v>30</v>
      </c>
    </row>
    <row r="44" spans="1:30">
      <c r="A44" s="8" t="s">
        <v>7</v>
      </c>
      <c r="B44" s="7" t="s">
        <v>3</v>
      </c>
      <c r="C44" s="7" t="s">
        <v>3</v>
      </c>
      <c r="D44" s="7" t="s">
        <v>3</v>
      </c>
      <c r="E44" s="7" t="s">
        <v>3</v>
      </c>
      <c r="F44" s="7" t="s">
        <v>3</v>
      </c>
      <c r="G44" s="7" t="s">
        <v>3</v>
      </c>
      <c r="H44" s="7" t="s">
        <v>3</v>
      </c>
      <c r="I44" s="7" t="s">
        <v>3</v>
      </c>
      <c r="J44" s="6">
        <v>9</v>
      </c>
      <c r="K44" s="6">
        <v>10</v>
      </c>
      <c r="L44" s="4">
        <v>10.762132352941176</v>
      </c>
      <c r="M44" s="7">
        <v>11</v>
      </c>
      <c r="N44" s="7">
        <v>10</v>
      </c>
      <c r="O44" s="7">
        <v>11</v>
      </c>
      <c r="P44" s="1">
        <v>11</v>
      </c>
      <c r="Q44" s="1">
        <v>11</v>
      </c>
      <c r="R44" s="1">
        <v>12</v>
      </c>
      <c r="S44" s="1">
        <v>12</v>
      </c>
      <c r="T44" s="1">
        <v>12</v>
      </c>
      <c r="U44" s="1">
        <v>12</v>
      </c>
      <c r="V44" s="1">
        <v>12</v>
      </c>
      <c r="W44" s="1">
        <v>12</v>
      </c>
      <c r="X44" s="4">
        <v>12.431977303646679</v>
      </c>
      <c r="Y44" s="4">
        <v>12.986527574795478</v>
      </c>
      <c r="Z44" s="4">
        <v>13.109182267334388</v>
      </c>
      <c r="AA44" s="4"/>
      <c r="AB44" s="4">
        <v>13</v>
      </c>
      <c r="AC44" s="4">
        <v>15</v>
      </c>
      <c r="AD44" s="1">
        <v>15</v>
      </c>
    </row>
    <row r="45" spans="1:30">
      <c r="A45" s="8" t="s">
        <v>6</v>
      </c>
      <c r="B45" s="7" t="s">
        <v>3</v>
      </c>
      <c r="C45" s="7" t="s">
        <v>3</v>
      </c>
      <c r="D45" s="7" t="s">
        <v>3</v>
      </c>
      <c r="E45" s="7" t="s">
        <v>3</v>
      </c>
      <c r="F45" s="7" t="s">
        <v>3</v>
      </c>
      <c r="G45" s="7" t="s">
        <v>3</v>
      </c>
      <c r="H45" s="7" t="s">
        <v>3</v>
      </c>
      <c r="I45" s="7" t="s">
        <v>3</v>
      </c>
      <c r="J45" s="6">
        <v>11</v>
      </c>
      <c r="K45" s="6">
        <v>11</v>
      </c>
      <c r="L45" s="4">
        <v>10.975735294117648</v>
      </c>
      <c r="M45" s="7">
        <v>11</v>
      </c>
      <c r="N45" s="7">
        <v>10</v>
      </c>
      <c r="O45" s="7">
        <v>10</v>
      </c>
      <c r="P45" s="1">
        <v>10</v>
      </c>
      <c r="Q45" s="1">
        <v>9</v>
      </c>
      <c r="R45" s="1">
        <v>9</v>
      </c>
      <c r="S45" s="1">
        <v>9</v>
      </c>
      <c r="T45" s="1">
        <v>10</v>
      </c>
      <c r="U45" s="1">
        <v>10</v>
      </c>
      <c r="V45" s="1">
        <v>10</v>
      </c>
      <c r="W45" s="1">
        <v>9</v>
      </c>
      <c r="X45" s="4">
        <v>8.9267345787570083</v>
      </c>
      <c r="Y45" s="4">
        <v>8.5932906650540062</v>
      </c>
      <c r="Z45" s="4">
        <v>8.4407454710449379</v>
      </c>
      <c r="AA45" s="4"/>
      <c r="AB45" s="4">
        <v>9</v>
      </c>
      <c r="AC45" s="4">
        <v>9</v>
      </c>
      <c r="AD45" s="1">
        <v>9</v>
      </c>
    </row>
    <row r="46" spans="1:30">
      <c r="A46" s="8" t="s">
        <v>5</v>
      </c>
      <c r="B46" s="7" t="s">
        <v>3</v>
      </c>
      <c r="C46" s="7" t="s">
        <v>3</v>
      </c>
      <c r="D46" s="7" t="s">
        <v>3</v>
      </c>
      <c r="E46" s="7" t="s">
        <v>3</v>
      </c>
      <c r="F46" s="7" t="s">
        <v>3</v>
      </c>
      <c r="G46" s="7" t="s">
        <v>3</v>
      </c>
      <c r="H46" s="7" t="s">
        <v>3</v>
      </c>
      <c r="I46" s="7" t="s">
        <v>3</v>
      </c>
      <c r="J46" s="6">
        <v>10</v>
      </c>
      <c r="K46" s="6">
        <v>10</v>
      </c>
      <c r="L46" s="4">
        <v>9.8647058823529399</v>
      </c>
      <c r="M46" s="7">
        <v>9</v>
      </c>
      <c r="N46" s="7">
        <v>9</v>
      </c>
      <c r="O46" s="7">
        <v>9</v>
      </c>
      <c r="P46" s="1">
        <v>8</v>
      </c>
      <c r="Q46" s="1">
        <v>8</v>
      </c>
      <c r="R46" s="1">
        <v>7</v>
      </c>
      <c r="S46" s="1">
        <v>7</v>
      </c>
      <c r="T46" s="1">
        <v>7</v>
      </c>
      <c r="U46" s="1">
        <v>7</v>
      </c>
      <c r="V46" s="1">
        <v>7</v>
      </c>
      <c r="W46" s="1">
        <v>7</v>
      </c>
      <c r="X46" s="4">
        <v>5.8088894050502704</v>
      </c>
      <c r="Y46" s="4">
        <v>5.3238757580338998</v>
      </c>
      <c r="Z46" s="4">
        <v>4.8457298423688364</v>
      </c>
      <c r="AA46" s="4"/>
      <c r="AB46" s="4">
        <v>4</v>
      </c>
      <c r="AC46" s="4">
        <v>4</v>
      </c>
      <c r="AD46" s="1">
        <v>4</v>
      </c>
    </row>
    <row r="47" spans="1:30">
      <c r="A47" s="8" t="s">
        <v>4</v>
      </c>
      <c r="B47" s="7" t="s">
        <v>3</v>
      </c>
      <c r="C47" s="7" t="s">
        <v>3</v>
      </c>
      <c r="D47" s="7" t="s">
        <v>3</v>
      </c>
      <c r="E47" s="7" t="s">
        <v>3</v>
      </c>
      <c r="F47" s="7" t="s">
        <v>3</v>
      </c>
      <c r="G47" s="7" t="s">
        <v>3</v>
      </c>
      <c r="H47" s="7" t="s">
        <v>3</v>
      </c>
      <c r="I47" s="7" t="s">
        <v>3</v>
      </c>
      <c r="J47" s="6">
        <f t="shared" ref="J47:AD47" si="6">SUM(J40:J46)</f>
        <v>99</v>
      </c>
      <c r="K47" s="6">
        <f t="shared" si="6"/>
        <v>101</v>
      </c>
      <c r="L47" s="6">
        <f t="shared" si="6"/>
        <v>99.999999999999986</v>
      </c>
      <c r="M47" s="6">
        <f t="shared" si="6"/>
        <v>101</v>
      </c>
      <c r="N47" s="6">
        <f t="shared" si="6"/>
        <v>101</v>
      </c>
      <c r="O47" s="6">
        <f t="shared" si="6"/>
        <v>100</v>
      </c>
      <c r="P47" s="6">
        <f t="shared" si="6"/>
        <v>100</v>
      </c>
      <c r="Q47" s="6">
        <f t="shared" si="6"/>
        <v>100</v>
      </c>
      <c r="R47" s="6">
        <f t="shared" si="6"/>
        <v>100</v>
      </c>
      <c r="S47" s="6">
        <f t="shared" si="6"/>
        <v>100</v>
      </c>
      <c r="T47" s="6">
        <f t="shared" si="6"/>
        <v>99</v>
      </c>
      <c r="U47" s="6">
        <f t="shared" si="6"/>
        <v>99</v>
      </c>
      <c r="V47" s="6">
        <f t="shared" si="6"/>
        <v>99</v>
      </c>
      <c r="W47" s="6">
        <f t="shared" si="6"/>
        <v>99</v>
      </c>
      <c r="X47" s="6">
        <f t="shared" si="6"/>
        <v>99.999999999999986</v>
      </c>
      <c r="Y47" s="6">
        <f t="shared" si="6"/>
        <v>100</v>
      </c>
      <c r="Z47" s="6">
        <f t="shared" si="6"/>
        <v>100</v>
      </c>
      <c r="AA47" s="6"/>
      <c r="AB47" s="6">
        <f t="shared" si="6"/>
        <v>100</v>
      </c>
      <c r="AC47" s="6">
        <f t="shared" si="6"/>
        <v>101</v>
      </c>
      <c r="AD47" s="1">
        <f t="shared" si="6"/>
        <v>101</v>
      </c>
    </row>
    <row r="48" spans="1:30" ht="7.5" customHeight="1"/>
    <row r="49" spans="1:29" ht="15.75" customHeight="1">
      <c r="A49" s="20" t="s">
        <v>2</v>
      </c>
      <c r="B49" s="20"/>
      <c r="C49" s="20"/>
      <c r="D49" s="20"/>
      <c r="E49" s="20"/>
      <c r="F49" s="21"/>
      <c r="G49" s="21"/>
      <c r="H49" s="21"/>
      <c r="I49" s="21"/>
      <c r="J49" s="21"/>
      <c r="K49" s="21"/>
      <c r="L49" s="21"/>
      <c r="M49" s="21"/>
      <c r="N49" s="21"/>
      <c r="O49" s="21"/>
      <c r="P49" s="21"/>
      <c r="Q49" s="21"/>
      <c r="R49" s="21"/>
    </row>
    <row r="50" spans="1:29" ht="53.25" customHeight="1">
      <c r="A50" s="20" t="s">
        <v>1</v>
      </c>
      <c r="B50" s="20"/>
      <c r="C50" s="20"/>
      <c r="D50" s="20"/>
      <c r="E50" s="20"/>
      <c r="F50" s="20"/>
      <c r="G50" s="20"/>
      <c r="H50" s="20"/>
      <c r="I50" s="20"/>
      <c r="J50" s="20"/>
      <c r="K50" s="20"/>
      <c r="L50" s="20"/>
      <c r="M50" s="20"/>
      <c r="N50" s="20"/>
      <c r="O50" s="20"/>
      <c r="P50" s="21"/>
      <c r="Q50" s="21"/>
      <c r="R50" s="21"/>
    </row>
    <row r="51" spans="1:29" ht="86.25" customHeight="1">
      <c r="A51" s="20" t="s">
        <v>0</v>
      </c>
      <c r="B51" s="20"/>
      <c r="C51" s="20"/>
      <c r="D51" s="20"/>
      <c r="E51" s="20"/>
      <c r="F51" s="20"/>
      <c r="G51" s="20"/>
      <c r="H51" s="20"/>
      <c r="I51" s="20"/>
      <c r="J51" s="20"/>
      <c r="K51" s="20"/>
      <c r="L51" s="20"/>
      <c r="M51" s="20"/>
      <c r="N51" s="20"/>
      <c r="O51" s="20"/>
      <c r="P51" s="21"/>
      <c r="Q51" s="21"/>
      <c r="R51" s="21"/>
    </row>
    <row r="52" spans="1:29">
      <c r="A52" s="19" t="s">
        <v>58</v>
      </c>
      <c r="W52" s="5"/>
    </row>
    <row r="53" spans="1:29">
      <c r="L53" s="4"/>
      <c r="W53" s="8" t="s">
        <v>37</v>
      </c>
      <c r="X53" s="22">
        <v>6.8980899859901763</v>
      </c>
      <c r="Y53" s="23">
        <f>X53/100</f>
        <v>6.8980899859901759E-2</v>
      </c>
      <c r="AA53" s="1" t="s">
        <v>59</v>
      </c>
      <c r="AB53" s="24">
        <f>X53+X54+X55</f>
        <v>62.34588591036124</v>
      </c>
      <c r="AC53" s="23">
        <f>AB53/100</f>
        <v>0.62345885910361243</v>
      </c>
    </row>
    <row r="54" spans="1:29">
      <c r="W54" s="8" t="s">
        <v>36</v>
      </c>
      <c r="X54" s="22">
        <v>32.778406063046617</v>
      </c>
      <c r="Y54" s="23">
        <f t="shared" ref="Y54:Y58" si="7">X54/100</f>
        <v>0.32778406063046617</v>
      </c>
      <c r="AA54" s="24" t="s">
        <v>60</v>
      </c>
      <c r="AB54" s="24">
        <f>X56</f>
        <v>21.308435553605058</v>
      </c>
      <c r="AC54" s="23">
        <f t="shared" ref="AC54:AC55" si="8">AB54/100</f>
        <v>0.21308435553605057</v>
      </c>
    </row>
    <row r="55" spans="1:29">
      <c r="P55" s="3"/>
      <c r="W55" s="8" t="s">
        <v>35</v>
      </c>
      <c r="X55" s="22">
        <v>22.669389861324447</v>
      </c>
      <c r="Y55" s="23">
        <f t="shared" si="7"/>
        <v>0.22669389861324446</v>
      </c>
      <c r="AA55" s="1" t="s">
        <v>61</v>
      </c>
      <c r="AB55" s="24">
        <f>X57+X58</f>
        <v>16.345678536033699</v>
      </c>
      <c r="AC55" s="23">
        <f t="shared" si="8"/>
        <v>0.16345678536033698</v>
      </c>
    </row>
    <row r="56" spans="1:29">
      <c r="P56" s="2"/>
      <c r="U56" s="2"/>
      <c r="W56" s="8" t="s">
        <v>34</v>
      </c>
      <c r="X56" s="22">
        <v>21.308435553605058</v>
      </c>
      <c r="Y56" s="23">
        <f t="shared" si="7"/>
        <v>0.21308435553605057</v>
      </c>
    </row>
    <row r="57" spans="1:29">
      <c r="U57" s="2"/>
      <c r="W57" s="8" t="s">
        <v>33</v>
      </c>
      <c r="X57" s="22">
        <v>14.987858956521318</v>
      </c>
      <c r="Y57" s="23">
        <f t="shared" si="7"/>
        <v>0.14987858956521319</v>
      </c>
    </row>
    <row r="58" spans="1:29">
      <c r="P58" s="3"/>
      <c r="U58" s="2"/>
      <c r="W58" s="8" t="s">
        <v>32</v>
      </c>
      <c r="X58" s="22">
        <v>1.3578195795123811</v>
      </c>
      <c r="Y58" s="23">
        <f t="shared" si="7"/>
        <v>1.357819579512381E-2</v>
      </c>
    </row>
    <row r="59" spans="1:29">
      <c r="P59" s="2"/>
      <c r="U59" s="2"/>
    </row>
    <row r="60" spans="1:29">
      <c r="U60" s="2"/>
    </row>
    <row r="61" spans="1:29">
      <c r="P61" s="3"/>
      <c r="U61" s="2"/>
    </row>
    <row r="62" spans="1:29">
      <c r="P62" s="2"/>
      <c r="U62" s="2"/>
    </row>
    <row r="63" spans="1:29">
      <c r="U63" s="2"/>
    </row>
    <row r="64" spans="1:29">
      <c r="P64" s="3"/>
      <c r="U64" s="2"/>
    </row>
    <row r="65" spans="16:21">
      <c r="P65" s="2"/>
      <c r="U65" s="2"/>
    </row>
    <row r="66" spans="16:21">
      <c r="U66" s="2"/>
    </row>
    <row r="67" spans="16:21">
      <c r="P67" s="3"/>
      <c r="U67" s="2"/>
    </row>
    <row r="68" spans="16:21">
      <c r="P68" s="2"/>
      <c r="U68" s="2"/>
    </row>
    <row r="69" spans="16:21">
      <c r="U69" s="2"/>
    </row>
    <row r="70" spans="16:21">
      <c r="P70" s="3"/>
      <c r="U70" s="2"/>
    </row>
    <row r="71" spans="16:21">
      <c r="P71" s="2"/>
      <c r="U71" s="2"/>
    </row>
    <row r="72" spans="16:21">
      <c r="U72" s="2"/>
    </row>
    <row r="73" spans="16:21">
      <c r="P73" s="3"/>
      <c r="U73" s="2"/>
    </row>
    <row r="74" spans="16:21">
      <c r="P74" s="2"/>
      <c r="U74" s="2"/>
    </row>
    <row r="75" spans="16:21">
      <c r="U75" s="2"/>
    </row>
    <row r="76" spans="16:21">
      <c r="P76" s="3"/>
      <c r="U76" s="2"/>
    </row>
    <row r="77" spans="16:21">
      <c r="P77" s="2"/>
    </row>
    <row r="79" spans="16:21">
      <c r="P79" s="3"/>
    </row>
    <row r="80" spans="16:21">
      <c r="P80" s="2"/>
    </row>
    <row r="82" spans="16:16">
      <c r="P82" s="3"/>
    </row>
    <row r="83" spans="16:16">
      <c r="P83" s="2"/>
    </row>
    <row r="85" spans="16:16">
      <c r="P85" s="3"/>
    </row>
    <row r="86" spans="16:16">
      <c r="P86" s="2"/>
    </row>
    <row r="88" spans="16:16">
      <c r="P88" s="3"/>
    </row>
    <row r="89" spans="16:16">
      <c r="P89" s="2"/>
    </row>
    <row r="91" spans="16:16">
      <c r="P91" s="3"/>
    </row>
    <row r="92" spans="16:16">
      <c r="P92" s="2"/>
    </row>
    <row r="94" spans="16:16">
      <c r="P94" s="3"/>
    </row>
    <row r="95" spans="16:16">
      <c r="P95" s="2"/>
    </row>
    <row r="97" spans="16:16">
      <c r="P97" s="3"/>
    </row>
    <row r="98" spans="16:16">
      <c r="P98" s="2"/>
    </row>
    <row r="100" spans="16:16">
      <c r="P100" s="3"/>
    </row>
    <row r="101" spans="16:16">
      <c r="P101" s="2"/>
    </row>
    <row r="103" spans="16:16">
      <c r="P103" s="3"/>
    </row>
    <row r="104" spans="16:16">
      <c r="P104" s="2"/>
    </row>
    <row r="106" spans="16:16">
      <c r="P106" s="3"/>
    </row>
    <row r="107" spans="16:16">
      <c r="P107" s="2"/>
    </row>
    <row r="109" spans="16:16">
      <c r="P109" s="3"/>
    </row>
    <row r="110" spans="16:16">
      <c r="P110" s="2"/>
    </row>
    <row r="112" spans="16:16">
      <c r="P112" s="3"/>
    </row>
    <row r="113" spans="16:16">
      <c r="P113" s="2"/>
    </row>
    <row r="115" spans="16:16">
      <c r="P115" s="3"/>
    </row>
    <row r="116" spans="16:16">
      <c r="P116" s="2"/>
    </row>
  </sheetData>
  <mergeCells count="3">
    <mergeCell ref="A49:R49"/>
    <mergeCell ref="A50:R50"/>
    <mergeCell ref="A51:R51"/>
  </mergeCells>
  <hyperlinks>
    <hyperlink ref="A52" r:id="rId1" xr:uid="{F77E77C9-EBA8-48DA-87DA-618823597EFF}"/>
  </hyperlinks>
  <printOptions horizontalCentered="1"/>
  <pageMargins left="0.75" right="0.75" top="0.49" bottom="0.51" header="0.5" footer="0.5"/>
  <pageSetup scale="47"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9845C-A76E-4900-A07C-A52883D855BD}">
  <dimension ref="A1"/>
  <sheetViews>
    <sheetView tabSelected="1" topLeftCell="I34" workbookViewId="0">
      <selection activeCell="Z45" sqref="Z45"/>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original</vt:lpstr>
      <vt:lpstr>working</vt:lpstr>
      <vt:lpstr>plots</vt:lpstr>
      <vt:lpstr>original!Print_Area</vt:lpstr>
      <vt:lpstr>working!Print_Area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Russ</dc:creator>
  <cp:lastModifiedBy>Casey Hicks</cp:lastModifiedBy>
  <dcterms:created xsi:type="dcterms:W3CDTF">2019-05-22T15:53:45Z</dcterms:created>
  <dcterms:modified xsi:type="dcterms:W3CDTF">2019-12-13T23:37:59Z</dcterms:modified>
</cp:coreProperties>
</file>